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<sst xmlns="http://schemas.openxmlformats.org/spreadsheetml/2006/main" count="172" uniqueCount="163">
  <si>
    <t>Вид профиля</t>
  </si>
  <si>
    <t>вес 1 м.п./кг</t>
  </si>
  <si>
    <t>Кол-во м.п в 1т.</t>
  </si>
  <si>
    <t>Цена на партию до 1000м.п.(руб)</t>
  </si>
  <si>
    <t>Цена на партию до 3000м.п.(руб)</t>
  </si>
  <si>
    <t>Цена на партию до 5000м.п.(руб)</t>
  </si>
  <si>
    <t>Цена на партию до 7000м.п.(руб)</t>
  </si>
  <si>
    <t>Цена на партию до 10000м.п.(руб)</t>
  </si>
  <si>
    <t>Цена на партию до 15000м.п.(руб)</t>
  </si>
  <si>
    <t>Цена на партию до 20000м.п.(руб)</t>
  </si>
  <si>
    <t>Профиль направляющий ТГПН</t>
  </si>
  <si>
    <t>вес 1 м.п.</t>
  </si>
  <si>
    <t>100-40-1,0</t>
  </si>
  <si>
    <t>100-40-1,2</t>
  </si>
  <si>
    <t>100-40-1,5</t>
  </si>
  <si>
    <t>100-40-2,0</t>
  </si>
  <si>
    <t>100-50-1,0</t>
  </si>
  <si>
    <t>100-50-1,2</t>
  </si>
  <si>
    <t>100-50-1,5</t>
  </si>
  <si>
    <t>100-50-2,0</t>
  </si>
  <si>
    <t>100-60-1,0</t>
  </si>
  <si>
    <t>100-60-1,2</t>
  </si>
  <si>
    <t>100-60-1,5</t>
  </si>
  <si>
    <t>100-60-2,0</t>
  </si>
  <si>
    <t>120-50-1,0</t>
  </si>
  <si>
    <t>120-50-1,2</t>
  </si>
  <si>
    <t>120-50-1,5</t>
  </si>
  <si>
    <t>120-50-2,0</t>
  </si>
  <si>
    <t>150-40-1,0</t>
  </si>
  <si>
    <t>150-40-1,2</t>
  </si>
  <si>
    <t>150-40-1,5</t>
  </si>
  <si>
    <t>150-40-2,0</t>
  </si>
  <si>
    <t>150-50-1,0</t>
  </si>
  <si>
    <t>150-50-1,2</t>
  </si>
  <si>
    <t>150-50-1,5</t>
  </si>
  <si>
    <t>150-50-2,0</t>
  </si>
  <si>
    <t>150-60-1,0</t>
  </si>
  <si>
    <t>150-60-1,2</t>
  </si>
  <si>
    <t>150-60-1,5</t>
  </si>
  <si>
    <t>150-60-2,0</t>
  </si>
  <si>
    <t>200-40-1,0</t>
  </si>
  <si>
    <t>200-40-1,2</t>
  </si>
  <si>
    <t>200-40-1,5</t>
  </si>
  <si>
    <t>200-40-2,0</t>
  </si>
  <si>
    <t>200-50-1,0</t>
  </si>
  <si>
    <t>200-50-1,2</t>
  </si>
  <si>
    <t>200-50-1,5</t>
  </si>
  <si>
    <t>200-50-2,0</t>
  </si>
  <si>
    <t>200-60-1,0</t>
  </si>
  <si>
    <t>200-60-1,2</t>
  </si>
  <si>
    <t>200-60-1,5</t>
  </si>
  <si>
    <t>200-60-2,0</t>
  </si>
  <si>
    <t>250-50-1,0</t>
  </si>
  <si>
    <t>250-50-1,2</t>
  </si>
  <si>
    <t>250-50-1,5</t>
  </si>
  <si>
    <t>250-50-2,0</t>
  </si>
  <si>
    <t>250-60-2,0</t>
  </si>
  <si>
    <t>250-60-2,5</t>
  </si>
  <si>
    <t>250-60-3,0</t>
  </si>
  <si>
    <t>300-60-2,0</t>
  </si>
  <si>
    <t>300-60-2,5</t>
  </si>
  <si>
    <t>300-60-3,0</t>
  </si>
  <si>
    <t>Профиль стоечный ТГПС</t>
  </si>
  <si>
    <t>100-50-15-1,0</t>
  </si>
  <si>
    <t>100-50-15-1,2</t>
  </si>
  <si>
    <t>100-50-15-1,5</t>
  </si>
  <si>
    <t>100-50-15-2,0</t>
  </si>
  <si>
    <t>120-40-15-1,0 У</t>
  </si>
  <si>
    <t>120-50-15-1,0</t>
  </si>
  <si>
    <t>120-50-15-1,2</t>
  </si>
  <si>
    <t>120-50-15-1,5</t>
  </si>
  <si>
    <t>120-50-15-2,0</t>
  </si>
  <si>
    <t>150-50-15-1,0</t>
  </si>
  <si>
    <t>150-50-15-1,2</t>
  </si>
  <si>
    <t>150-50-15-1,5</t>
  </si>
  <si>
    <t>150-50-15-2,0</t>
  </si>
  <si>
    <t>200-50-15-1,0</t>
  </si>
  <si>
    <t>200-50-15-1,2</t>
  </si>
  <si>
    <t>200-50-15-1,5</t>
  </si>
  <si>
    <t>200-50-15-2,0</t>
  </si>
  <si>
    <t>200-60-15-2,5</t>
  </si>
  <si>
    <t>250-50-15-1,5</t>
  </si>
  <si>
    <t>250-50-15-2,0</t>
  </si>
  <si>
    <t>250-50-15-2,5</t>
  </si>
  <si>
    <t>250-50-15-3,0</t>
  </si>
  <si>
    <t>250-60-15-2,5</t>
  </si>
  <si>
    <t>250-60-15-3,0</t>
  </si>
  <si>
    <t>250-90-20-1,5</t>
  </si>
  <si>
    <t>250-90-20-2,0</t>
  </si>
  <si>
    <t>250-90-20-2,5</t>
  </si>
  <si>
    <t>250-90-20-3,0</t>
  </si>
  <si>
    <t>300-50-15-2,0</t>
  </si>
  <si>
    <t>300-50-15-2,5</t>
  </si>
  <si>
    <t>300-50-15-3,0</t>
  </si>
  <si>
    <t>300-90-20-2,0</t>
  </si>
  <si>
    <t>300-90-30-2,0</t>
  </si>
  <si>
    <t>300-90-30-3,0</t>
  </si>
  <si>
    <t>300-90-30-4,0</t>
  </si>
  <si>
    <t>Профиль для обрешетки (ПШ)</t>
  </si>
  <si>
    <t>Обрешетка ОУ 20-0,7</t>
  </si>
  <si>
    <t>Обрешетка ОУ 20-0,9</t>
  </si>
  <si>
    <t>Обрешетка ОУ 20-1,0</t>
  </si>
  <si>
    <t>Обрешетка ОУ 20-1,2</t>
  </si>
  <si>
    <t>Обрешетка ОУ 40-0,7У</t>
  </si>
  <si>
    <t>Обрешетка ОУ 40-0,9У</t>
  </si>
  <si>
    <t>Обрешетка ОУ 40-1,0У</t>
  </si>
  <si>
    <t>Обрешетка ОУ 40-1,2У</t>
  </si>
  <si>
    <t>Обрешетка ОУ 40-1,5У</t>
  </si>
  <si>
    <t>Обрешетка ОУ 40-0,7</t>
  </si>
  <si>
    <t>Обрешетка ОУ 40-0,9</t>
  </si>
  <si>
    <t>Обрешетка ОУ 40-1,0</t>
  </si>
  <si>
    <t>Обрешетка ОУ 40-1,2</t>
  </si>
  <si>
    <t>Уголок равнополочный</t>
  </si>
  <si>
    <t>0,1м/шт</t>
  </si>
  <si>
    <t>0,15м/шт</t>
  </si>
  <si>
    <t>0,2м/шт</t>
  </si>
  <si>
    <t>0,25м/шт</t>
  </si>
  <si>
    <t>0,3м/шт</t>
  </si>
  <si>
    <t>0,5м/шт</t>
  </si>
  <si>
    <t>50х50х1,0</t>
  </si>
  <si>
    <t>50х50х1,2</t>
  </si>
  <si>
    <t>50х50х1,5</t>
  </si>
  <si>
    <t>50х50х2,0</t>
  </si>
  <si>
    <t>50х50х2,5</t>
  </si>
  <si>
    <t>50х50х3,0</t>
  </si>
  <si>
    <t>75х75х1,5</t>
  </si>
  <si>
    <t>75х75х2,0</t>
  </si>
  <si>
    <t>75х75х2,5</t>
  </si>
  <si>
    <t>75х75х3,0</t>
  </si>
  <si>
    <t>100х100х1,5</t>
  </si>
  <si>
    <t>100х100х2,0</t>
  </si>
  <si>
    <t>100х100х2,5</t>
  </si>
  <si>
    <t>100х100х3,0</t>
  </si>
  <si>
    <t>Уголок разнополочный</t>
  </si>
  <si>
    <t>1м</t>
  </si>
  <si>
    <t>0,1м</t>
  </si>
  <si>
    <t>0,15м</t>
  </si>
  <si>
    <t>0,2м</t>
  </si>
  <si>
    <t>0,25м</t>
  </si>
  <si>
    <t>0,3м</t>
  </si>
  <si>
    <t>0,5м</t>
  </si>
  <si>
    <t>50х100х1,5</t>
  </si>
  <si>
    <t>50х100х2,0</t>
  </si>
  <si>
    <t>50х100х2,5</t>
  </si>
  <si>
    <t>50х100х3,0</t>
  </si>
  <si>
    <t>75х100х1,5</t>
  </si>
  <si>
    <t>75х100х2,0</t>
  </si>
  <si>
    <t>75х100х2,5</t>
  </si>
  <si>
    <t>75х100х3,0</t>
  </si>
  <si>
    <t>Мантажные пластины с отв 60мм</t>
  </si>
  <si>
    <t>Вес 1 шт</t>
  </si>
  <si>
    <t>Кол-во шт в 1т</t>
  </si>
  <si>
    <t>1шт</t>
  </si>
  <si>
    <t xml:space="preserve">10шт </t>
  </si>
  <si>
    <t xml:space="preserve">20шт </t>
  </si>
  <si>
    <t>50шт</t>
  </si>
  <si>
    <t>100шт</t>
  </si>
  <si>
    <t>200шт</t>
  </si>
  <si>
    <t>300шт</t>
  </si>
  <si>
    <t>70х200х1,5</t>
  </si>
  <si>
    <t>70х200х2,0</t>
  </si>
  <si>
    <t>70х200х2,5</t>
  </si>
  <si>
    <t>70х200х3,0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</si>
</sst>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33" applyFont="1" applyFill="1" applyBorder="1" applyAlignment="1">
      <alignment horizontal="center" vertical="center"/>
      <protection/>
    </xf>
    <xf numFmtId="0" fontId="0" fillId="36" borderId="16" xfId="33" applyFont="1" applyFill="1" applyBorder="1" applyAlignment="1">
      <alignment horizontal="center"/>
      <protection/>
    </xf>
    <xf numFmtId="4" fontId="0" fillId="36" borderId="16" xfId="33" applyNumberFormat="1" applyFill="1" applyBorder="1" applyAlignment="1">
      <alignment horizontal="center"/>
      <protection/>
    </xf>
    <xf numFmtId="0" fontId="0" fillId="0" borderId="16" xfId="33" applyBorder="1" applyAlignment="1">
      <alignment horizontal="center" vertical="center"/>
      <protection/>
    </xf>
    <xf numFmtId="0" fontId="0" fillId="0" borderId="16" xfId="33" applyFill="1" applyBorder="1" applyAlignment="1">
      <alignment horizontal="center"/>
      <protection/>
    </xf>
    <xf numFmtId="4" fontId="0" fillId="0" borderId="16" xfId="33" applyNumberFormat="1" applyFill="1" applyBorder="1" applyAlignment="1">
      <alignment horizontal="center"/>
      <protection/>
    </xf>
    <xf numFmtId="0" fontId="3" fillId="37" borderId="16" xfId="33" applyFont="1" applyFill="1" applyBorder="1" applyAlignment="1">
      <alignment horizontal="center" vertical="center"/>
      <protection/>
    </xf>
    <xf numFmtId="0" fontId="0" fillId="38" borderId="16" xfId="33" applyFont="1" applyFill="1" applyBorder="1" applyAlignment="1">
      <alignment horizontal="center"/>
      <protection/>
    </xf>
    <xf numFmtId="4" fontId="0" fillId="38" borderId="16" xfId="33" applyNumberFormat="1" applyFill="1" applyBorder="1" applyAlignment="1">
      <alignment horizontal="center"/>
      <protection/>
    </xf>
    <xf numFmtId="0" fontId="0" fillId="39" borderId="16" xfId="33" applyFont="1" applyFill="1" applyBorder="1" applyAlignment="1">
      <alignment horizontal="center"/>
      <protection/>
    </xf>
    <xf numFmtId="0" fontId="0" fillId="39" borderId="16" xfId="33" applyFont="1" applyFill="1" applyBorder="1" applyAlignment="1">
      <alignment horizontal="center" vertical="center"/>
      <protection/>
    </xf>
    <xf numFmtId="4" fontId="0" fillId="39" borderId="16" xfId="33" applyNumberFormat="1" applyFill="1" applyBorder="1" applyAlignment="1">
      <alignment horizontal="center"/>
      <protection/>
    </xf>
    <xf numFmtId="0" fontId="3" fillId="35" borderId="16" xfId="33" applyFont="1" applyFill="1" applyBorder="1">
      <alignment/>
      <protection/>
    </xf>
    <xf numFmtId="0" fontId="0" fillId="35" borderId="16" xfId="33" applyFont="1" applyFill="1" applyBorder="1" applyAlignment="1">
      <alignment horizontal="center" vertical="center"/>
      <protection/>
    </xf>
    <xf numFmtId="0" fontId="0" fillId="0" borderId="16" xfId="33" applyFont="1" applyBorder="1" applyAlignment="1">
      <alignment horizontal="center"/>
      <protection/>
    </xf>
    <xf numFmtId="2" fontId="0" fillId="0" borderId="16" xfId="33" applyNumberFormat="1" applyBorder="1" applyAlignment="1">
      <alignment horizontal="center"/>
      <protection/>
    </xf>
    <xf numFmtId="2" fontId="0" fillId="0" borderId="16" xfId="33" applyNumberFormat="1" applyBorder="1" applyAlignment="1">
      <alignment horizontal="center" vertical="center"/>
      <protection/>
    </xf>
    <xf numFmtId="0" fontId="0" fillId="35" borderId="16" xfId="33" applyFont="1" applyFill="1" applyBorder="1" applyAlignment="1">
      <alignment horizontal="center"/>
      <protection/>
    </xf>
    <xf numFmtId="0" fontId="0" fillId="34" borderId="0" xfId="0" applyFill="1" applyAlignment="1">
      <alignment vertical="center"/>
    </xf>
    <xf numFmtId="2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2" fillId="0" borderId="17" xfId="0" applyFont="1" applyBorder="1" applyAlignment="1">
      <alignment/>
    </xf>
    <xf numFmtId="2" fontId="0" fillId="0" borderId="18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1047750</xdr:colOff>
      <xdr:row>2</xdr:row>
      <xdr:rowOff>0</xdr:rowOff>
    </xdr:from>
    <xdr:to>
      <xdr:col>6</xdr:col>
      <xdr:colOff>152400</xdr:colOff>
      <xdr:row>2</xdr:row>
      <xdr:rowOff>266700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7105650" y="0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1</xdr:col>
      <xdr:colOff>685800</xdr:colOff>
      <xdr:row>4</xdr:row>
      <xdr:rowOff>28575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81025"/>
          <a:ext cx="229552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2009775</xdr:colOff>
      <xdr:row>3</xdr:row>
      <xdr:rowOff>781050</xdr:rowOff>
    </xdr:from>
    <xdr:to>
      <xdr:col>1</xdr:col>
      <xdr:colOff>171450</xdr:colOff>
      <xdr:row>5</xdr:row>
      <xdr:rowOff>85725</xdr:rowOff>
    </xdr:to>
    <xdr:sp fLocksText="0">
      <xdr:nvSpPr>
        <xdr:cNvPr id="3" name="TextBox 10"/>
        <xdr:cNvSpPr txBox="1">
          <a:spLocks noChangeArrowheads="1"/>
        </xdr:cNvSpPr>
      </xdr:nvSpPr>
      <xdr:spPr>
        <a:xfrm>
          <a:off x="2009775" y="1238250"/>
          <a:ext cx="171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971550</xdr:colOff>
      <xdr:row>3</xdr:row>
      <xdr:rowOff>266700</xdr:rowOff>
    </xdr:from>
    <xdr:to>
      <xdr:col>0</xdr:col>
      <xdr:colOff>1971675</xdr:colOff>
      <xdr:row>3</xdr:row>
      <xdr:rowOff>742950</xdr:rowOff>
    </xdr:to>
    <xdr:sp fLocksText="0">
      <xdr:nvSpPr>
        <xdr:cNvPr id="4" name="TextBox 14"/>
        <xdr:cNvSpPr txBox="1">
          <a:spLocks noChangeArrowheads="1"/>
        </xdr:cNvSpPr>
      </xdr:nvSpPr>
      <xdr:spPr>
        <a:xfrm>
          <a:off x="971550" y="723900"/>
          <a:ext cx="1000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</a:p>
      </xdr:txBody>
    </xdr:sp>
    <xdr:clientData/>
  </xdr:twoCellAnchor>
  <xdr:twoCellAnchor>
    <xdr:from>
      <xdr:col>3</xdr:col>
      <xdr:colOff>438150</xdr:colOff>
      <xdr:row>3</xdr:row>
      <xdr:rowOff>142875</xdr:rowOff>
    </xdr:from>
    <xdr:to>
      <xdr:col>5</xdr:col>
      <xdr:colOff>9525</xdr:colOff>
      <xdr:row>3</xdr:row>
      <xdr:rowOff>1304925</xdr:rowOff>
    </xdr:to>
    <xdr:pic>
      <xdr:nvPicPr>
        <xdr:cNvPr id="5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600075"/>
          <a:ext cx="16287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1000125</xdr:colOff>
      <xdr:row>2</xdr:row>
      <xdr:rowOff>0</xdr:rowOff>
    </xdr:from>
    <xdr:to>
      <xdr:col>4</xdr:col>
      <xdr:colOff>152400</xdr:colOff>
      <xdr:row>2</xdr:row>
      <xdr:rowOff>323850</xdr:rowOff>
    </xdr:to>
    <xdr:sp fLocksText="0">
      <xdr:nvSpPr>
        <xdr:cNvPr id="6" name="TextBox 33"/>
        <xdr:cNvSpPr txBox="1">
          <a:spLocks noChangeArrowheads="1"/>
        </xdr:cNvSpPr>
      </xdr:nvSpPr>
      <xdr:spPr>
        <a:xfrm>
          <a:off x="5000625" y="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3</xdr:row>
      <xdr:rowOff>142875</xdr:rowOff>
    </xdr:from>
    <xdr:to>
      <xdr:col>7</xdr:col>
      <xdr:colOff>704850</xdr:colOff>
      <xdr:row>3</xdr:row>
      <xdr:rowOff>1390650</xdr:rowOff>
    </xdr:to>
    <xdr:pic>
      <xdr:nvPicPr>
        <xdr:cNvPr id="7" name="Рисунок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600075"/>
          <a:ext cx="13906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409575</xdr:colOff>
      <xdr:row>55</xdr:row>
      <xdr:rowOff>104775</xdr:rowOff>
    </xdr:from>
    <xdr:to>
      <xdr:col>1</xdr:col>
      <xdr:colOff>590550</xdr:colOff>
      <xdr:row>55</xdr:row>
      <xdr:rowOff>1285875</xdr:rowOff>
    </xdr:to>
    <xdr:pic>
      <xdr:nvPicPr>
        <xdr:cNvPr id="8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11811000"/>
          <a:ext cx="21907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904875</xdr:colOff>
      <xdr:row>55</xdr:row>
      <xdr:rowOff>476250</xdr:rowOff>
    </xdr:from>
    <xdr:to>
      <xdr:col>1</xdr:col>
      <xdr:colOff>247650</xdr:colOff>
      <xdr:row>55</xdr:row>
      <xdr:rowOff>942975</xdr:rowOff>
    </xdr:to>
    <xdr:sp fLocksText="0">
      <xdr:nvSpPr>
        <xdr:cNvPr id="9" name="TextBox 14"/>
        <xdr:cNvSpPr txBox="1">
          <a:spLocks noChangeArrowheads="1"/>
        </xdr:cNvSpPr>
      </xdr:nvSpPr>
      <xdr:spPr>
        <a:xfrm>
          <a:off x="904875" y="12182475"/>
          <a:ext cx="1352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х 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</a:t>
          </a:r>
        </a:p>
      </xdr:txBody>
    </xdr:sp>
    <xdr:clientData/>
  </xdr:twoCellAnchor>
  <xdr:twoCellAnchor>
    <xdr:from>
      <xdr:col>3</xdr:col>
      <xdr:colOff>381000</xdr:colOff>
      <xdr:row>55</xdr:row>
      <xdr:rowOff>190500</xdr:rowOff>
    </xdr:from>
    <xdr:to>
      <xdr:col>5</xdr:col>
      <xdr:colOff>123825</xdr:colOff>
      <xdr:row>55</xdr:row>
      <xdr:rowOff>1304925</xdr:rowOff>
    </xdr:to>
    <xdr:pic>
      <xdr:nvPicPr>
        <xdr:cNvPr id="10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11896725"/>
          <a:ext cx="1800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95250</xdr:colOff>
      <xdr:row>55</xdr:row>
      <xdr:rowOff>228600</xdr:rowOff>
    </xdr:from>
    <xdr:to>
      <xdr:col>7</xdr:col>
      <xdr:colOff>1066800</xdr:colOff>
      <xdr:row>56</xdr:row>
      <xdr:rowOff>76200</xdr:rowOff>
    </xdr:to>
    <xdr:pic>
      <xdr:nvPicPr>
        <xdr:cNvPr id="11" name="Рисунок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11934825"/>
          <a:ext cx="2028825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92</xdr:row>
      <xdr:rowOff>180975</xdr:rowOff>
    </xdr:from>
    <xdr:to>
      <xdr:col>1</xdr:col>
      <xdr:colOff>904875</xdr:colOff>
      <xdr:row>92</xdr:row>
      <xdr:rowOff>1485900</xdr:rowOff>
    </xdr:to>
    <xdr:pic>
      <xdr:nvPicPr>
        <xdr:cNvPr id="12" name="Рисунок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0107275"/>
          <a:ext cx="28289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361950</xdr:colOff>
      <xdr:row>92</xdr:row>
      <xdr:rowOff>161925</xdr:rowOff>
    </xdr:from>
    <xdr:to>
      <xdr:col>5</xdr:col>
      <xdr:colOff>47625</xdr:colOff>
      <xdr:row>92</xdr:row>
      <xdr:rowOff>1304925</xdr:rowOff>
    </xdr:to>
    <xdr:pic>
      <xdr:nvPicPr>
        <xdr:cNvPr id="13" name="Рисунок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20088225"/>
          <a:ext cx="17430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PageLayoutView="0" workbookViewId="0" topLeftCell="A1">
      <pane ySplit="8" topLeftCell="A132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30.140625" style="0" customWidth="1"/>
    <col min="2" max="2" width="14.7109375" style="0" customWidth="1"/>
    <col min="3" max="3" width="15.140625" style="0" customWidth="1"/>
    <col min="4" max="4" width="15.28125" style="1" customWidth="1"/>
    <col min="5" max="5" width="15.57421875" style="2" customWidth="1"/>
    <col min="6" max="6" width="16.00390625" style="1" customWidth="1"/>
    <col min="7" max="7" width="15.8515625" style="2" customWidth="1"/>
    <col min="8" max="8" width="16.28125" style="2" customWidth="1"/>
    <col min="9" max="9" width="21.00390625" style="3" customWidth="1"/>
    <col min="10" max="10" width="18.00390625" style="0" customWidth="1"/>
  </cols>
  <sheetData>
    <row r="1" spans="1:9" s="5" customFormat="1" ht="12.75" customHeight="1" hidden="1">
      <c r="A1" s="4"/>
      <c r="B1" s="4"/>
      <c r="C1" s="4"/>
      <c r="D1" s="4"/>
      <c r="E1" s="4"/>
      <c r="F1" s="4"/>
      <c r="G1" s="4"/>
      <c r="H1" s="4"/>
      <c r="I1" s="3"/>
    </row>
    <row r="2" spans="1:9" s="5" customFormat="1" ht="12.75" customHeight="1" hidden="1">
      <c r="A2" s="4"/>
      <c r="B2" s="4"/>
      <c r="C2" s="4"/>
      <c r="D2" s="4"/>
      <c r="E2" s="4"/>
      <c r="F2" s="4"/>
      <c r="G2" s="4"/>
      <c r="H2" s="4"/>
      <c r="I2" s="3"/>
    </row>
    <row r="3" spans="1:10" s="12" customFormat="1" ht="36" customHeight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s="12" customFormat="1" ht="112.5" customHeight="1">
      <c r="A4" s="40"/>
      <c r="B4" s="40"/>
      <c r="C4" s="13"/>
      <c r="D4" s="41"/>
      <c r="E4" s="41"/>
      <c r="F4" s="41"/>
      <c r="G4" s="41"/>
      <c r="H4" s="41"/>
      <c r="I4" s="14"/>
      <c r="J4" s="15"/>
    </row>
    <row r="5" spans="1:10" s="12" customFormat="1" ht="20.25" customHeight="1">
      <c r="A5" s="16" t="s">
        <v>10</v>
      </c>
      <c r="B5" s="17" t="s">
        <v>11</v>
      </c>
      <c r="C5" s="17" t="s">
        <v>2</v>
      </c>
      <c r="D5" s="17"/>
      <c r="E5" s="17"/>
      <c r="F5" s="17"/>
      <c r="G5" s="17"/>
      <c r="H5" s="17"/>
      <c r="I5" s="17"/>
      <c r="J5" s="17"/>
    </row>
    <row r="6" spans="1:10" s="5" customFormat="1" ht="15">
      <c r="A6" s="18" t="s">
        <v>12</v>
      </c>
      <c r="B6" s="18">
        <v>1.38</v>
      </c>
      <c r="C6" s="19">
        <f aca="true" t="shared" si="0" ref="C6:C37">1000/B6</f>
        <v>724.6376811594204</v>
      </c>
      <c r="D6" s="20">
        <f aca="true" t="shared" si="1" ref="D6:D37">60*B6</f>
        <v>82.8</v>
      </c>
      <c r="E6" s="20">
        <f aca="true" t="shared" si="2" ref="E6:E37">58*B6</f>
        <v>80.03999999999999</v>
      </c>
      <c r="F6" s="20">
        <f aca="true" t="shared" si="3" ref="F6:F37">B6*57</f>
        <v>78.66</v>
      </c>
      <c r="G6" s="20">
        <f aca="true" t="shared" si="4" ref="G6:G37">56*B6</f>
        <v>77.28</v>
      </c>
      <c r="H6" s="20">
        <f aca="true" t="shared" si="5" ref="H6:H37">B6*55</f>
        <v>75.89999999999999</v>
      </c>
      <c r="I6" s="20">
        <f aca="true" t="shared" si="6" ref="I6:I37">B6*54</f>
        <v>74.52</v>
      </c>
      <c r="J6" s="20">
        <f aca="true" t="shared" si="7" ref="J6:J37">B6*53</f>
        <v>73.14</v>
      </c>
    </row>
    <row r="7" spans="1:10" s="5" customFormat="1" ht="15">
      <c r="A7" s="18" t="s">
        <v>13</v>
      </c>
      <c r="B7" s="18">
        <v>1.66</v>
      </c>
      <c r="C7" s="19">
        <f t="shared" si="0"/>
        <v>602.4096385542169</v>
      </c>
      <c r="D7" s="20">
        <f t="shared" si="1"/>
        <v>99.6</v>
      </c>
      <c r="E7" s="20">
        <f t="shared" si="2"/>
        <v>96.28</v>
      </c>
      <c r="F7" s="20">
        <f t="shared" si="3"/>
        <v>94.61999999999999</v>
      </c>
      <c r="G7" s="20">
        <f t="shared" si="4"/>
        <v>92.96</v>
      </c>
      <c r="H7" s="20">
        <f t="shared" si="5"/>
        <v>91.3</v>
      </c>
      <c r="I7" s="20">
        <f t="shared" si="6"/>
        <v>89.64</v>
      </c>
      <c r="J7" s="20">
        <f t="shared" si="7"/>
        <v>87.97999999999999</v>
      </c>
    </row>
    <row r="8" spans="1:10" s="5" customFormat="1" ht="15">
      <c r="A8" s="18" t="s">
        <v>14</v>
      </c>
      <c r="B8" s="18">
        <v>2.07</v>
      </c>
      <c r="C8" s="19">
        <f t="shared" si="0"/>
        <v>483.09178743961354</v>
      </c>
      <c r="D8" s="20">
        <f t="shared" si="1"/>
        <v>124.19999999999999</v>
      </c>
      <c r="E8" s="20">
        <f t="shared" si="2"/>
        <v>120.05999999999999</v>
      </c>
      <c r="F8" s="20">
        <f t="shared" si="3"/>
        <v>117.99</v>
      </c>
      <c r="G8" s="20">
        <f t="shared" si="4"/>
        <v>115.91999999999999</v>
      </c>
      <c r="H8" s="20">
        <f t="shared" si="5"/>
        <v>113.85</v>
      </c>
      <c r="I8" s="20">
        <f t="shared" si="6"/>
        <v>111.77999999999999</v>
      </c>
      <c r="J8" s="20">
        <f t="shared" si="7"/>
        <v>109.71</v>
      </c>
    </row>
    <row r="9" spans="1:10" s="5" customFormat="1" ht="15">
      <c r="A9" s="18" t="s">
        <v>15</v>
      </c>
      <c r="B9" s="18">
        <v>2.76</v>
      </c>
      <c r="C9" s="19">
        <f t="shared" si="0"/>
        <v>362.3188405797102</v>
      </c>
      <c r="D9" s="20">
        <f t="shared" si="1"/>
        <v>165.6</v>
      </c>
      <c r="E9" s="20">
        <f t="shared" si="2"/>
        <v>160.07999999999998</v>
      </c>
      <c r="F9" s="20">
        <f t="shared" si="3"/>
        <v>157.32</v>
      </c>
      <c r="G9" s="20">
        <f t="shared" si="4"/>
        <v>154.56</v>
      </c>
      <c r="H9" s="20">
        <f t="shared" si="5"/>
        <v>151.79999999999998</v>
      </c>
      <c r="I9" s="20">
        <f t="shared" si="6"/>
        <v>149.04</v>
      </c>
      <c r="J9" s="20">
        <f t="shared" si="7"/>
        <v>146.28</v>
      </c>
    </row>
    <row r="10" spans="1:10" s="5" customFormat="1" ht="15">
      <c r="A10" s="18" t="s">
        <v>16</v>
      </c>
      <c r="B10" s="18">
        <v>1.54</v>
      </c>
      <c r="C10" s="19">
        <f t="shared" si="0"/>
        <v>649.3506493506493</v>
      </c>
      <c r="D10" s="20">
        <f t="shared" si="1"/>
        <v>92.4</v>
      </c>
      <c r="E10" s="20">
        <f t="shared" si="2"/>
        <v>89.32000000000001</v>
      </c>
      <c r="F10" s="20">
        <f t="shared" si="3"/>
        <v>87.78</v>
      </c>
      <c r="G10" s="20">
        <f t="shared" si="4"/>
        <v>86.24000000000001</v>
      </c>
      <c r="H10" s="20">
        <f t="shared" si="5"/>
        <v>84.7</v>
      </c>
      <c r="I10" s="20">
        <f t="shared" si="6"/>
        <v>83.16</v>
      </c>
      <c r="J10" s="20">
        <f t="shared" si="7"/>
        <v>81.62</v>
      </c>
    </row>
    <row r="11" spans="1:10" s="5" customFormat="1" ht="15">
      <c r="A11" s="18" t="s">
        <v>17</v>
      </c>
      <c r="B11" s="18">
        <v>1.85</v>
      </c>
      <c r="C11" s="19">
        <f t="shared" si="0"/>
        <v>540.5405405405405</v>
      </c>
      <c r="D11" s="20">
        <f t="shared" si="1"/>
        <v>111</v>
      </c>
      <c r="E11" s="20">
        <f t="shared" si="2"/>
        <v>107.30000000000001</v>
      </c>
      <c r="F11" s="20">
        <f t="shared" si="3"/>
        <v>105.45</v>
      </c>
      <c r="G11" s="20">
        <f t="shared" si="4"/>
        <v>103.60000000000001</v>
      </c>
      <c r="H11" s="20">
        <f t="shared" si="5"/>
        <v>101.75</v>
      </c>
      <c r="I11" s="20">
        <f t="shared" si="6"/>
        <v>99.9</v>
      </c>
      <c r="J11" s="20">
        <f t="shared" si="7"/>
        <v>98.05000000000001</v>
      </c>
    </row>
    <row r="12" spans="1:10" s="5" customFormat="1" ht="15">
      <c r="A12" s="18" t="s">
        <v>18</v>
      </c>
      <c r="B12" s="18">
        <v>2.31</v>
      </c>
      <c r="C12" s="19">
        <f t="shared" si="0"/>
        <v>432.9004329004329</v>
      </c>
      <c r="D12" s="20">
        <f t="shared" si="1"/>
        <v>138.6</v>
      </c>
      <c r="E12" s="20">
        <f t="shared" si="2"/>
        <v>133.98</v>
      </c>
      <c r="F12" s="20">
        <f t="shared" si="3"/>
        <v>131.67000000000002</v>
      </c>
      <c r="G12" s="20">
        <f t="shared" si="4"/>
        <v>129.36</v>
      </c>
      <c r="H12" s="20">
        <f t="shared" si="5"/>
        <v>127.05</v>
      </c>
      <c r="I12" s="20">
        <f t="shared" si="6"/>
        <v>124.74000000000001</v>
      </c>
      <c r="J12" s="20">
        <f t="shared" si="7"/>
        <v>122.43</v>
      </c>
    </row>
    <row r="13" spans="1:10" s="5" customFormat="1" ht="15">
      <c r="A13" s="18" t="s">
        <v>19</v>
      </c>
      <c r="B13" s="18">
        <v>3.08</v>
      </c>
      <c r="C13" s="19">
        <f t="shared" si="0"/>
        <v>324.67532467532465</v>
      </c>
      <c r="D13" s="20">
        <f t="shared" si="1"/>
        <v>184.8</v>
      </c>
      <c r="E13" s="20">
        <f t="shared" si="2"/>
        <v>178.64000000000001</v>
      </c>
      <c r="F13" s="20">
        <f t="shared" si="3"/>
        <v>175.56</v>
      </c>
      <c r="G13" s="20">
        <f t="shared" si="4"/>
        <v>172.48000000000002</v>
      </c>
      <c r="H13" s="20">
        <f t="shared" si="5"/>
        <v>169.4</v>
      </c>
      <c r="I13" s="20">
        <f t="shared" si="6"/>
        <v>166.32</v>
      </c>
      <c r="J13" s="20">
        <f t="shared" si="7"/>
        <v>163.24</v>
      </c>
    </row>
    <row r="14" spans="1:10" s="5" customFormat="1" ht="15">
      <c r="A14" s="18" t="s">
        <v>20</v>
      </c>
      <c r="B14" s="18">
        <v>1.7000000000000002</v>
      </c>
      <c r="C14" s="19">
        <f t="shared" si="0"/>
        <v>588.235294117647</v>
      </c>
      <c r="D14" s="20">
        <f t="shared" si="1"/>
        <v>102.00000000000001</v>
      </c>
      <c r="E14" s="20">
        <f t="shared" si="2"/>
        <v>98.60000000000001</v>
      </c>
      <c r="F14" s="20">
        <f t="shared" si="3"/>
        <v>96.9</v>
      </c>
      <c r="G14" s="20">
        <f t="shared" si="4"/>
        <v>95.20000000000002</v>
      </c>
      <c r="H14" s="20">
        <f t="shared" si="5"/>
        <v>93.50000000000001</v>
      </c>
      <c r="I14" s="20">
        <f t="shared" si="6"/>
        <v>91.80000000000001</v>
      </c>
      <c r="J14" s="20">
        <f t="shared" si="7"/>
        <v>90.10000000000001</v>
      </c>
    </row>
    <row r="15" spans="1:10" s="5" customFormat="1" ht="15">
      <c r="A15" s="18" t="s">
        <v>21</v>
      </c>
      <c r="B15" s="18">
        <v>2.04</v>
      </c>
      <c r="C15" s="19">
        <f t="shared" si="0"/>
        <v>490.19607843137254</v>
      </c>
      <c r="D15" s="20">
        <f t="shared" si="1"/>
        <v>122.4</v>
      </c>
      <c r="E15" s="20">
        <f t="shared" si="2"/>
        <v>118.32000000000001</v>
      </c>
      <c r="F15" s="20">
        <f t="shared" si="3"/>
        <v>116.28</v>
      </c>
      <c r="G15" s="20">
        <f t="shared" si="4"/>
        <v>114.24000000000001</v>
      </c>
      <c r="H15" s="20">
        <f t="shared" si="5"/>
        <v>112.2</v>
      </c>
      <c r="I15" s="20">
        <f t="shared" si="6"/>
        <v>110.16</v>
      </c>
      <c r="J15" s="20">
        <f t="shared" si="7"/>
        <v>108.12</v>
      </c>
    </row>
    <row r="16" spans="1:10" s="5" customFormat="1" ht="15">
      <c r="A16" s="18" t="s">
        <v>22</v>
      </c>
      <c r="B16" s="18">
        <v>2.543</v>
      </c>
      <c r="C16" s="19">
        <f t="shared" si="0"/>
        <v>393.23633503735743</v>
      </c>
      <c r="D16" s="20">
        <f t="shared" si="1"/>
        <v>152.58</v>
      </c>
      <c r="E16" s="20">
        <f t="shared" si="2"/>
        <v>147.494</v>
      </c>
      <c r="F16" s="20">
        <f t="shared" si="3"/>
        <v>144.95100000000002</v>
      </c>
      <c r="G16" s="20">
        <f t="shared" si="4"/>
        <v>142.40800000000002</v>
      </c>
      <c r="H16" s="20">
        <f t="shared" si="5"/>
        <v>139.865</v>
      </c>
      <c r="I16" s="20">
        <f t="shared" si="6"/>
        <v>137.322</v>
      </c>
      <c r="J16" s="20">
        <f t="shared" si="7"/>
        <v>134.779</v>
      </c>
    </row>
    <row r="17" spans="1:10" s="5" customFormat="1" ht="15">
      <c r="A17" s="18" t="s">
        <v>23</v>
      </c>
      <c r="B17" s="18">
        <v>3.39</v>
      </c>
      <c r="C17" s="19">
        <f t="shared" si="0"/>
        <v>294.9852507374631</v>
      </c>
      <c r="D17" s="20">
        <f t="shared" si="1"/>
        <v>203.4</v>
      </c>
      <c r="E17" s="20">
        <f t="shared" si="2"/>
        <v>196.62</v>
      </c>
      <c r="F17" s="20">
        <f t="shared" si="3"/>
        <v>193.23000000000002</v>
      </c>
      <c r="G17" s="20">
        <f t="shared" si="4"/>
        <v>189.84</v>
      </c>
      <c r="H17" s="20">
        <f t="shared" si="5"/>
        <v>186.45000000000002</v>
      </c>
      <c r="I17" s="20">
        <f t="shared" si="6"/>
        <v>183.06</v>
      </c>
      <c r="J17" s="20">
        <f t="shared" si="7"/>
        <v>179.67000000000002</v>
      </c>
    </row>
    <row r="18" spans="1:10" s="5" customFormat="1" ht="15">
      <c r="A18" s="18" t="s">
        <v>24</v>
      </c>
      <c r="B18" s="18">
        <v>1.7000000000000002</v>
      </c>
      <c r="C18" s="19">
        <f t="shared" si="0"/>
        <v>588.235294117647</v>
      </c>
      <c r="D18" s="20">
        <f t="shared" si="1"/>
        <v>102.00000000000001</v>
      </c>
      <c r="E18" s="20">
        <f t="shared" si="2"/>
        <v>98.60000000000001</v>
      </c>
      <c r="F18" s="20">
        <f t="shared" si="3"/>
        <v>96.9</v>
      </c>
      <c r="G18" s="20">
        <f t="shared" si="4"/>
        <v>95.20000000000002</v>
      </c>
      <c r="H18" s="20">
        <f t="shared" si="5"/>
        <v>93.50000000000001</v>
      </c>
      <c r="I18" s="20">
        <f t="shared" si="6"/>
        <v>91.80000000000001</v>
      </c>
      <c r="J18" s="20">
        <f t="shared" si="7"/>
        <v>90.10000000000001</v>
      </c>
    </row>
    <row r="19" spans="1:10" s="5" customFormat="1" ht="15">
      <c r="A19" s="18" t="s">
        <v>25</v>
      </c>
      <c r="B19" s="18">
        <v>2.04</v>
      </c>
      <c r="C19" s="19">
        <f t="shared" si="0"/>
        <v>490.19607843137254</v>
      </c>
      <c r="D19" s="20">
        <f t="shared" si="1"/>
        <v>122.4</v>
      </c>
      <c r="E19" s="20">
        <f t="shared" si="2"/>
        <v>118.32000000000001</v>
      </c>
      <c r="F19" s="20">
        <f t="shared" si="3"/>
        <v>116.28</v>
      </c>
      <c r="G19" s="20">
        <f t="shared" si="4"/>
        <v>114.24000000000001</v>
      </c>
      <c r="H19" s="20">
        <f t="shared" si="5"/>
        <v>112.2</v>
      </c>
      <c r="I19" s="20">
        <f t="shared" si="6"/>
        <v>110.16</v>
      </c>
      <c r="J19" s="20">
        <f t="shared" si="7"/>
        <v>108.12</v>
      </c>
    </row>
    <row r="20" spans="1:10" s="5" customFormat="1" ht="15">
      <c r="A20" s="18" t="s">
        <v>26</v>
      </c>
      <c r="B20" s="18">
        <v>2.543</v>
      </c>
      <c r="C20" s="19">
        <f t="shared" si="0"/>
        <v>393.23633503735743</v>
      </c>
      <c r="D20" s="20">
        <f t="shared" si="1"/>
        <v>152.58</v>
      </c>
      <c r="E20" s="20">
        <f t="shared" si="2"/>
        <v>147.494</v>
      </c>
      <c r="F20" s="20">
        <f t="shared" si="3"/>
        <v>144.95100000000002</v>
      </c>
      <c r="G20" s="20">
        <f t="shared" si="4"/>
        <v>142.40800000000002</v>
      </c>
      <c r="H20" s="20">
        <f t="shared" si="5"/>
        <v>139.865</v>
      </c>
      <c r="I20" s="20">
        <f t="shared" si="6"/>
        <v>137.322</v>
      </c>
      <c r="J20" s="20">
        <f t="shared" si="7"/>
        <v>134.779</v>
      </c>
    </row>
    <row r="21" spans="1:10" s="5" customFormat="1" ht="15">
      <c r="A21" s="18" t="s">
        <v>27</v>
      </c>
      <c r="B21" s="18">
        <v>3.39</v>
      </c>
      <c r="C21" s="19">
        <f t="shared" si="0"/>
        <v>294.9852507374631</v>
      </c>
      <c r="D21" s="20">
        <f t="shared" si="1"/>
        <v>203.4</v>
      </c>
      <c r="E21" s="20">
        <f t="shared" si="2"/>
        <v>196.62</v>
      </c>
      <c r="F21" s="20">
        <f t="shared" si="3"/>
        <v>193.23000000000002</v>
      </c>
      <c r="G21" s="20">
        <f t="shared" si="4"/>
        <v>189.84</v>
      </c>
      <c r="H21" s="20">
        <f t="shared" si="5"/>
        <v>186.45000000000002</v>
      </c>
      <c r="I21" s="20">
        <f t="shared" si="6"/>
        <v>183.06</v>
      </c>
      <c r="J21" s="20">
        <f t="shared" si="7"/>
        <v>179.67000000000002</v>
      </c>
    </row>
    <row r="22" spans="1:10" s="5" customFormat="1" ht="15">
      <c r="A22" s="18" t="s">
        <v>28</v>
      </c>
      <c r="B22" s="18">
        <v>1.77</v>
      </c>
      <c r="C22" s="19">
        <f t="shared" si="0"/>
        <v>564.9717514124294</v>
      </c>
      <c r="D22" s="20">
        <f t="shared" si="1"/>
        <v>106.2</v>
      </c>
      <c r="E22" s="20">
        <f t="shared" si="2"/>
        <v>102.66</v>
      </c>
      <c r="F22" s="20">
        <f t="shared" si="3"/>
        <v>100.89</v>
      </c>
      <c r="G22" s="20">
        <f t="shared" si="4"/>
        <v>99.12</v>
      </c>
      <c r="H22" s="20">
        <f t="shared" si="5"/>
        <v>97.35</v>
      </c>
      <c r="I22" s="20">
        <f t="shared" si="6"/>
        <v>95.58</v>
      </c>
      <c r="J22" s="20">
        <f t="shared" si="7"/>
        <v>93.81</v>
      </c>
    </row>
    <row r="23" spans="1:10" s="5" customFormat="1" ht="15">
      <c r="A23" s="18" t="s">
        <v>29</v>
      </c>
      <c r="B23" s="18">
        <v>2.13</v>
      </c>
      <c r="C23" s="19">
        <f t="shared" si="0"/>
        <v>469.4835680751174</v>
      </c>
      <c r="D23" s="20">
        <f t="shared" si="1"/>
        <v>127.8</v>
      </c>
      <c r="E23" s="20">
        <f t="shared" si="2"/>
        <v>123.53999999999999</v>
      </c>
      <c r="F23" s="20">
        <f t="shared" si="3"/>
        <v>121.41</v>
      </c>
      <c r="G23" s="20">
        <f t="shared" si="4"/>
        <v>119.28</v>
      </c>
      <c r="H23" s="20">
        <f t="shared" si="5"/>
        <v>117.14999999999999</v>
      </c>
      <c r="I23" s="20">
        <f t="shared" si="6"/>
        <v>115.02</v>
      </c>
      <c r="J23" s="20">
        <f t="shared" si="7"/>
        <v>112.89</v>
      </c>
    </row>
    <row r="24" spans="1:10" s="5" customFormat="1" ht="15">
      <c r="A24" s="18" t="s">
        <v>30</v>
      </c>
      <c r="B24" s="18">
        <v>2.66</v>
      </c>
      <c r="C24" s="19">
        <f t="shared" si="0"/>
        <v>375.9398496240601</v>
      </c>
      <c r="D24" s="20">
        <f t="shared" si="1"/>
        <v>159.60000000000002</v>
      </c>
      <c r="E24" s="20">
        <f t="shared" si="2"/>
        <v>154.28</v>
      </c>
      <c r="F24" s="20">
        <f t="shared" si="3"/>
        <v>151.62</v>
      </c>
      <c r="G24" s="20">
        <f t="shared" si="4"/>
        <v>148.96</v>
      </c>
      <c r="H24" s="20">
        <f t="shared" si="5"/>
        <v>146.3</v>
      </c>
      <c r="I24" s="20">
        <f t="shared" si="6"/>
        <v>143.64000000000001</v>
      </c>
      <c r="J24" s="20">
        <f t="shared" si="7"/>
        <v>140.98000000000002</v>
      </c>
    </row>
    <row r="25" spans="1:10" s="5" customFormat="1" ht="15">
      <c r="A25" s="18" t="s">
        <v>31</v>
      </c>
      <c r="B25" s="18">
        <v>3.55</v>
      </c>
      <c r="C25" s="19">
        <f t="shared" si="0"/>
        <v>281.69014084507046</v>
      </c>
      <c r="D25" s="20">
        <f t="shared" si="1"/>
        <v>213</v>
      </c>
      <c r="E25" s="20">
        <f t="shared" si="2"/>
        <v>205.89999999999998</v>
      </c>
      <c r="F25" s="20">
        <f t="shared" si="3"/>
        <v>202.35</v>
      </c>
      <c r="G25" s="20">
        <f t="shared" si="4"/>
        <v>198.79999999999998</v>
      </c>
      <c r="H25" s="20">
        <f t="shared" si="5"/>
        <v>195.25</v>
      </c>
      <c r="I25" s="20">
        <f t="shared" si="6"/>
        <v>191.7</v>
      </c>
      <c r="J25" s="20">
        <f t="shared" si="7"/>
        <v>188.14999999999998</v>
      </c>
    </row>
    <row r="26" spans="1:10" s="5" customFormat="1" ht="15" customHeight="1">
      <c r="A26" s="18" t="s">
        <v>32</v>
      </c>
      <c r="B26" s="18">
        <v>1.931</v>
      </c>
      <c r="C26" s="19">
        <f t="shared" si="0"/>
        <v>517.8663904712585</v>
      </c>
      <c r="D26" s="20">
        <f t="shared" si="1"/>
        <v>115.86</v>
      </c>
      <c r="E26" s="20">
        <f t="shared" si="2"/>
        <v>111.998</v>
      </c>
      <c r="F26" s="20">
        <f t="shared" si="3"/>
        <v>110.06700000000001</v>
      </c>
      <c r="G26" s="20">
        <f t="shared" si="4"/>
        <v>108.136</v>
      </c>
      <c r="H26" s="20">
        <f t="shared" si="5"/>
        <v>106.205</v>
      </c>
      <c r="I26" s="20">
        <f t="shared" si="6"/>
        <v>104.274</v>
      </c>
      <c r="J26" s="20">
        <f t="shared" si="7"/>
        <v>102.343</v>
      </c>
    </row>
    <row r="27" spans="1:10" s="5" customFormat="1" ht="16.5" customHeight="1">
      <c r="A27" s="18" t="s">
        <v>33</v>
      </c>
      <c r="B27" s="18">
        <v>2.32</v>
      </c>
      <c r="C27" s="19">
        <f t="shared" si="0"/>
        <v>431.0344827586207</v>
      </c>
      <c r="D27" s="20">
        <f t="shared" si="1"/>
        <v>139.2</v>
      </c>
      <c r="E27" s="20">
        <f t="shared" si="2"/>
        <v>134.56</v>
      </c>
      <c r="F27" s="20">
        <f t="shared" si="3"/>
        <v>132.23999999999998</v>
      </c>
      <c r="G27" s="20">
        <f t="shared" si="4"/>
        <v>129.92</v>
      </c>
      <c r="H27" s="20">
        <f t="shared" si="5"/>
        <v>127.6</v>
      </c>
      <c r="I27" s="20">
        <f t="shared" si="6"/>
        <v>125.27999999999999</v>
      </c>
      <c r="J27" s="20">
        <f t="shared" si="7"/>
        <v>122.96</v>
      </c>
    </row>
    <row r="28" spans="1:10" s="5" customFormat="1" ht="15">
      <c r="A28" s="18" t="s">
        <v>34</v>
      </c>
      <c r="B28" s="18">
        <v>2.9</v>
      </c>
      <c r="C28" s="19">
        <f t="shared" si="0"/>
        <v>344.82758620689657</v>
      </c>
      <c r="D28" s="20">
        <f t="shared" si="1"/>
        <v>174</v>
      </c>
      <c r="E28" s="20">
        <f t="shared" si="2"/>
        <v>168.2</v>
      </c>
      <c r="F28" s="20">
        <f t="shared" si="3"/>
        <v>165.29999999999998</v>
      </c>
      <c r="G28" s="20">
        <f t="shared" si="4"/>
        <v>162.4</v>
      </c>
      <c r="H28" s="20">
        <f t="shared" si="5"/>
        <v>159.5</v>
      </c>
      <c r="I28" s="20">
        <f t="shared" si="6"/>
        <v>156.6</v>
      </c>
      <c r="J28" s="20">
        <f t="shared" si="7"/>
        <v>153.7</v>
      </c>
    </row>
    <row r="29" spans="1:10" s="5" customFormat="1" ht="15">
      <c r="A29" s="18" t="s">
        <v>35</v>
      </c>
      <c r="B29" s="18">
        <v>3.862</v>
      </c>
      <c r="C29" s="19">
        <f t="shared" si="0"/>
        <v>258.9331952356292</v>
      </c>
      <c r="D29" s="20">
        <f t="shared" si="1"/>
        <v>231.72</v>
      </c>
      <c r="E29" s="20">
        <f t="shared" si="2"/>
        <v>223.996</v>
      </c>
      <c r="F29" s="20">
        <f t="shared" si="3"/>
        <v>220.13400000000001</v>
      </c>
      <c r="G29" s="20">
        <f t="shared" si="4"/>
        <v>216.272</v>
      </c>
      <c r="H29" s="20">
        <f t="shared" si="5"/>
        <v>212.41</v>
      </c>
      <c r="I29" s="20">
        <f t="shared" si="6"/>
        <v>208.548</v>
      </c>
      <c r="J29" s="20">
        <f t="shared" si="7"/>
        <v>204.686</v>
      </c>
    </row>
    <row r="30" spans="1:10" s="5" customFormat="1" ht="15">
      <c r="A30" s="18" t="s">
        <v>36</v>
      </c>
      <c r="B30" s="18">
        <v>2.09</v>
      </c>
      <c r="C30" s="19">
        <f t="shared" si="0"/>
        <v>478.4688995215311</v>
      </c>
      <c r="D30" s="20">
        <f t="shared" si="1"/>
        <v>125.39999999999999</v>
      </c>
      <c r="E30" s="20">
        <f t="shared" si="2"/>
        <v>121.22</v>
      </c>
      <c r="F30" s="20">
        <f t="shared" si="3"/>
        <v>119.13</v>
      </c>
      <c r="G30" s="20">
        <f t="shared" si="4"/>
        <v>117.03999999999999</v>
      </c>
      <c r="H30" s="20">
        <f t="shared" si="5"/>
        <v>114.94999999999999</v>
      </c>
      <c r="I30" s="20">
        <f t="shared" si="6"/>
        <v>112.85999999999999</v>
      </c>
      <c r="J30" s="20">
        <f t="shared" si="7"/>
        <v>110.77</v>
      </c>
    </row>
    <row r="31" spans="1:10" s="5" customFormat="1" ht="15">
      <c r="A31" s="18" t="s">
        <v>37</v>
      </c>
      <c r="B31" s="18">
        <v>2.06</v>
      </c>
      <c r="C31" s="19">
        <f t="shared" si="0"/>
        <v>485.43689320388347</v>
      </c>
      <c r="D31" s="20">
        <f t="shared" si="1"/>
        <v>123.60000000000001</v>
      </c>
      <c r="E31" s="20">
        <f t="shared" si="2"/>
        <v>119.48</v>
      </c>
      <c r="F31" s="20">
        <f t="shared" si="3"/>
        <v>117.42</v>
      </c>
      <c r="G31" s="20">
        <f t="shared" si="4"/>
        <v>115.36</v>
      </c>
      <c r="H31" s="20">
        <f t="shared" si="5"/>
        <v>113.3</v>
      </c>
      <c r="I31" s="20">
        <f t="shared" si="6"/>
        <v>111.24000000000001</v>
      </c>
      <c r="J31" s="20">
        <f t="shared" si="7"/>
        <v>109.18</v>
      </c>
    </row>
    <row r="32" spans="1:10" s="5" customFormat="1" ht="15">
      <c r="A32" s="18" t="s">
        <v>38</v>
      </c>
      <c r="B32" s="18">
        <v>3.132</v>
      </c>
      <c r="C32" s="19">
        <f t="shared" si="0"/>
        <v>319.2848020434227</v>
      </c>
      <c r="D32" s="20">
        <f t="shared" si="1"/>
        <v>187.92000000000002</v>
      </c>
      <c r="E32" s="20">
        <f t="shared" si="2"/>
        <v>181.656</v>
      </c>
      <c r="F32" s="20">
        <f t="shared" si="3"/>
        <v>178.524</v>
      </c>
      <c r="G32" s="20">
        <f t="shared" si="4"/>
        <v>175.392</v>
      </c>
      <c r="H32" s="20">
        <f t="shared" si="5"/>
        <v>172.26000000000002</v>
      </c>
      <c r="I32" s="20">
        <f t="shared" si="6"/>
        <v>169.12800000000001</v>
      </c>
      <c r="J32" s="20">
        <f t="shared" si="7"/>
        <v>165.996</v>
      </c>
    </row>
    <row r="33" spans="1:10" s="5" customFormat="1" ht="15">
      <c r="A33" s="18" t="s">
        <v>39</v>
      </c>
      <c r="B33" s="18">
        <v>4.18</v>
      </c>
      <c r="C33" s="19">
        <f t="shared" si="0"/>
        <v>239.23444976076556</v>
      </c>
      <c r="D33" s="20">
        <f t="shared" si="1"/>
        <v>250.79999999999998</v>
      </c>
      <c r="E33" s="20">
        <f t="shared" si="2"/>
        <v>242.44</v>
      </c>
      <c r="F33" s="20">
        <f t="shared" si="3"/>
        <v>238.26</v>
      </c>
      <c r="G33" s="20">
        <f t="shared" si="4"/>
        <v>234.07999999999998</v>
      </c>
      <c r="H33" s="20">
        <f t="shared" si="5"/>
        <v>229.89999999999998</v>
      </c>
      <c r="I33" s="20">
        <f t="shared" si="6"/>
        <v>225.71999999999997</v>
      </c>
      <c r="J33" s="20">
        <f t="shared" si="7"/>
        <v>221.54</v>
      </c>
    </row>
    <row r="34" spans="1:10" s="5" customFormat="1" ht="15">
      <c r="A34" s="18" t="s">
        <v>40</v>
      </c>
      <c r="B34" s="18">
        <v>2.17</v>
      </c>
      <c r="C34" s="19">
        <f t="shared" si="0"/>
        <v>460.82949308755764</v>
      </c>
      <c r="D34" s="20">
        <f t="shared" si="1"/>
        <v>130.2</v>
      </c>
      <c r="E34" s="20">
        <f t="shared" si="2"/>
        <v>125.86</v>
      </c>
      <c r="F34" s="20">
        <f t="shared" si="3"/>
        <v>123.69</v>
      </c>
      <c r="G34" s="20">
        <f t="shared" si="4"/>
        <v>121.52</v>
      </c>
      <c r="H34" s="20">
        <f t="shared" si="5"/>
        <v>119.35</v>
      </c>
      <c r="I34" s="20">
        <f t="shared" si="6"/>
        <v>117.17999999999999</v>
      </c>
      <c r="J34" s="20">
        <f t="shared" si="7"/>
        <v>115.00999999999999</v>
      </c>
    </row>
    <row r="35" spans="1:10" s="5" customFormat="1" ht="15">
      <c r="A35" s="18" t="s">
        <v>41</v>
      </c>
      <c r="B35" s="18">
        <v>2.6</v>
      </c>
      <c r="C35" s="19">
        <f t="shared" si="0"/>
        <v>384.6153846153846</v>
      </c>
      <c r="D35" s="20">
        <f t="shared" si="1"/>
        <v>156</v>
      </c>
      <c r="E35" s="20">
        <f t="shared" si="2"/>
        <v>150.8</v>
      </c>
      <c r="F35" s="20">
        <f t="shared" si="3"/>
        <v>148.20000000000002</v>
      </c>
      <c r="G35" s="20">
        <f t="shared" si="4"/>
        <v>145.6</v>
      </c>
      <c r="H35" s="20">
        <f t="shared" si="5"/>
        <v>143</v>
      </c>
      <c r="I35" s="20">
        <f t="shared" si="6"/>
        <v>140.4</v>
      </c>
      <c r="J35" s="20">
        <f t="shared" si="7"/>
        <v>137.8</v>
      </c>
    </row>
    <row r="36" spans="1:10" s="5" customFormat="1" ht="15">
      <c r="A36" s="18" t="s">
        <v>42</v>
      </c>
      <c r="B36" s="18">
        <v>3.25</v>
      </c>
      <c r="C36" s="19">
        <f t="shared" si="0"/>
        <v>307.6923076923077</v>
      </c>
      <c r="D36" s="20">
        <f t="shared" si="1"/>
        <v>195</v>
      </c>
      <c r="E36" s="20">
        <f t="shared" si="2"/>
        <v>188.5</v>
      </c>
      <c r="F36" s="20">
        <f t="shared" si="3"/>
        <v>185.25</v>
      </c>
      <c r="G36" s="20">
        <f t="shared" si="4"/>
        <v>182</v>
      </c>
      <c r="H36" s="20">
        <f t="shared" si="5"/>
        <v>178.75</v>
      </c>
      <c r="I36" s="20">
        <f t="shared" si="6"/>
        <v>175.5</v>
      </c>
      <c r="J36" s="20">
        <f t="shared" si="7"/>
        <v>172.25</v>
      </c>
    </row>
    <row r="37" spans="1:10" s="5" customFormat="1" ht="15">
      <c r="A37" s="18" t="s">
        <v>43</v>
      </c>
      <c r="B37" s="18">
        <v>4.33</v>
      </c>
      <c r="C37" s="19">
        <f t="shared" si="0"/>
        <v>230.94688221709006</v>
      </c>
      <c r="D37" s="20">
        <f t="shared" si="1"/>
        <v>259.8</v>
      </c>
      <c r="E37" s="20">
        <f t="shared" si="2"/>
        <v>251.14000000000001</v>
      </c>
      <c r="F37" s="20">
        <f t="shared" si="3"/>
        <v>246.81</v>
      </c>
      <c r="G37" s="20">
        <f t="shared" si="4"/>
        <v>242.48000000000002</v>
      </c>
      <c r="H37" s="20">
        <f t="shared" si="5"/>
        <v>238.15</v>
      </c>
      <c r="I37" s="20">
        <f t="shared" si="6"/>
        <v>233.82</v>
      </c>
      <c r="J37" s="20">
        <f t="shared" si="7"/>
        <v>229.49</v>
      </c>
    </row>
    <row r="38" spans="1:10" s="5" customFormat="1" ht="15">
      <c r="A38" s="18" t="s">
        <v>44</v>
      </c>
      <c r="B38" s="18">
        <v>2.32</v>
      </c>
      <c r="C38" s="19">
        <f aca="true" t="shared" si="8" ref="C38:C69">1000/B38</f>
        <v>431.0344827586207</v>
      </c>
      <c r="D38" s="20">
        <f aca="true" t="shared" si="9" ref="D38:D55">60*B38</f>
        <v>139.2</v>
      </c>
      <c r="E38" s="20">
        <f aca="true" t="shared" si="10" ref="E38:E55">58*B38</f>
        <v>134.56</v>
      </c>
      <c r="F38" s="20">
        <f aca="true" t="shared" si="11" ref="F38:F55">B38*57</f>
        <v>132.23999999999998</v>
      </c>
      <c r="G38" s="20">
        <f aca="true" t="shared" si="12" ref="G38:G55">56*B38</f>
        <v>129.92</v>
      </c>
      <c r="H38" s="20">
        <f aca="true" t="shared" si="13" ref="H38:H55">B38*55</f>
        <v>127.6</v>
      </c>
      <c r="I38" s="20">
        <f aca="true" t="shared" si="14" ref="I38:I55">B38*54</f>
        <v>125.27999999999999</v>
      </c>
      <c r="J38" s="20">
        <f aca="true" t="shared" si="15" ref="J38:J55">B38*53</f>
        <v>122.96</v>
      </c>
    </row>
    <row r="39" spans="1:10" s="5" customFormat="1" ht="15">
      <c r="A39" s="18" t="s">
        <v>45</v>
      </c>
      <c r="B39" s="18">
        <v>2.79</v>
      </c>
      <c r="C39" s="19">
        <f t="shared" si="8"/>
        <v>358.42293906810033</v>
      </c>
      <c r="D39" s="20">
        <f t="shared" si="9"/>
        <v>167.4</v>
      </c>
      <c r="E39" s="20">
        <f t="shared" si="10"/>
        <v>161.82</v>
      </c>
      <c r="F39" s="20">
        <f t="shared" si="11"/>
        <v>159.03</v>
      </c>
      <c r="G39" s="20">
        <f t="shared" si="12"/>
        <v>156.24</v>
      </c>
      <c r="H39" s="20">
        <f t="shared" si="13"/>
        <v>153.45</v>
      </c>
      <c r="I39" s="20">
        <f t="shared" si="14"/>
        <v>150.66</v>
      </c>
      <c r="J39" s="20">
        <f t="shared" si="15"/>
        <v>147.87</v>
      </c>
    </row>
    <row r="40" spans="1:10" s="5" customFormat="1" ht="15">
      <c r="A40" s="18" t="s">
        <v>46</v>
      </c>
      <c r="B40" s="18">
        <v>3.49</v>
      </c>
      <c r="C40" s="19">
        <f t="shared" si="8"/>
        <v>286.5329512893983</v>
      </c>
      <c r="D40" s="20">
        <f t="shared" si="9"/>
        <v>209.4</v>
      </c>
      <c r="E40" s="20">
        <f t="shared" si="10"/>
        <v>202.42000000000002</v>
      </c>
      <c r="F40" s="20">
        <f t="shared" si="11"/>
        <v>198.93</v>
      </c>
      <c r="G40" s="20">
        <f t="shared" si="12"/>
        <v>195.44</v>
      </c>
      <c r="H40" s="20">
        <f t="shared" si="13"/>
        <v>191.95000000000002</v>
      </c>
      <c r="I40" s="20">
        <f t="shared" si="14"/>
        <v>188.46</v>
      </c>
      <c r="J40" s="20">
        <f t="shared" si="15"/>
        <v>184.97</v>
      </c>
    </row>
    <row r="41" spans="1:10" s="5" customFormat="1" ht="15">
      <c r="A41" s="18" t="s">
        <v>47</v>
      </c>
      <c r="B41" s="18">
        <v>4.65</v>
      </c>
      <c r="C41" s="19">
        <f t="shared" si="8"/>
        <v>215.0537634408602</v>
      </c>
      <c r="D41" s="20">
        <f t="shared" si="9"/>
        <v>279</v>
      </c>
      <c r="E41" s="20">
        <f t="shared" si="10"/>
        <v>269.70000000000005</v>
      </c>
      <c r="F41" s="20">
        <f t="shared" si="11"/>
        <v>265.05</v>
      </c>
      <c r="G41" s="20">
        <f t="shared" si="12"/>
        <v>260.40000000000003</v>
      </c>
      <c r="H41" s="20">
        <f t="shared" si="13"/>
        <v>255.75000000000003</v>
      </c>
      <c r="I41" s="20">
        <f t="shared" si="14"/>
        <v>251.10000000000002</v>
      </c>
      <c r="J41" s="20">
        <f t="shared" si="15"/>
        <v>246.45000000000002</v>
      </c>
    </row>
    <row r="42" spans="1:10" s="5" customFormat="1" ht="15">
      <c r="A42" s="18" t="s">
        <v>48</v>
      </c>
      <c r="B42" s="18">
        <v>2.48</v>
      </c>
      <c r="C42" s="19">
        <f t="shared" si="8"/>
        <v>403.2258064516129</v>
      </c>
      <c r="D42" s="20">
        <f t="shared" si="9"/>
        <v>148.8</v>
      </c>
      <c r="E42" s="20">
        <f t="shared" si="10"/>
        <v>143.84</v>
      </c>
      <c r="F42" s="20">
        <f t="shared" si="11"/>
        <v>141.35999999999999</v>
      </c>
      <c r="G42" s="20">
        <f t="shared" si="12"/>
        <v>138.88</v>
      </c>
      <c r="H42" s="20">
        <f t="shared" si="13"/>
        <v>136.4</v>
      </c>
      <c r="I42" s="20">
        <f t="shared" si="14"/>
        <v>133.92</v>
      </c>
      <c r="J42" s="20">
        <f t="shared" si="15"/>
        <v>131.44</v>
      </c>
    </row>
    <row r="43" spans="1:10" s="5" customFormat="1" ht="15">
      <c r="A43" s="18" t="s">
        <v>49</v>
      </c>
      <c r="B43" s="18">
        <v>2.98</v>
      </c>
      <c r="C43" s="19">
        <f t="shared" si="8"/>
        <v>335.5704697986577</v>
      </c>
      <c r="D43" s="20">
        <f t="shared" si="9"/>
        <v>178.8</v>
      </c>
      <c r="E43" s="20">
        <f t="shared" si="10"/>
        <v>172.84</v>
      </c>
      <c r="F43" s="20">
        <f t="shared" si="11"/>
        <v>169.85999999999999</v>
      </c>
      <c r="G43" s="20">
        <f t="shared" si="12"/>
        <v>166.88</v>
      </c>
      <c r="H43" s="20">
        <f t="shared" si="13"/>
        <v>163.9</v>
      </c>
      <c r="I43" s="20">
        <f t="shared" si="14"/>
        <v>160.92</v>
      </c>
      <c r="J43" s="20">
        <f t="shared" si="15"/>
        <v>157.94</v>
      </c>
    </row>
    <row r="44" spans="1:10" s="5" customFormat="1" ht="15">
      <c r="A44" s="18" t="s">
        <v>50</v>
      </c>
      <c r="B44" s="18">
        <v>3.72</v>
      </c>
      <c r="C44" s="19">
        <f t="shared" si="8"/>
        <v>268.81720430107526</v>
      </c>
      <c r="D44" s="20">
        <f t="shared" si="9"/>
        <v>223.20000000000002</v>
      </c>
      <c r="E44" s="20">
        <f t="shared" si="10"/>
        <v>215.76000000000002</v>
      </c>
      <c r="F44" s="20">
        <f t="shared" si="11"/>
        <v>212.04000000000002</v>
      </c>
      <c r="G44" s="20">
        <f t="shared" si="12"/>
        <v>208.32000000000002</v>
      </c>
      <c r="H44" s="20">
        <f t="shared" si="13"/>
        <v>204.60000000000002</v>
      </c>
      <c r="I44" s="20">
        <f t="shared" si="14"/>
        <v>200.88000000000002</v>
      </c>
      <c r="J44" s="20">
        <f t="shared" si="15"/>
        <v>197.16</v>
      </c>
    </row>
    <row r="45" spans="1:10" s="5" customFormat="1" ht="15">
      <c r="A45" s="18" t="s">
        <v>51</v>
      </c>
      <c r="B45" s="18">
        <v>4.96</v>
      </c>
      <c r="C45" s="19">
        <f t="shared" si="8"/>
        <v>201.61290322580646</v>
      </c>
      <c r="D45" s="20">
        <f t="shared" si="9"/>
        <v>297.6</v>
      </c>
      <c r="E45" s="20">
        <f t="shared" si="10"/>
        <v>287.68</v>
      </c>
      <c r="F45" s="20">
        <f t="shared" si="11"/>
        <v>282.71999999999997</v>
      </c>
      <c r="G45" s="20">
        <f t="shared" si="12"/>
        <v>277.76</v>
      </c>
      <c r="H45" s="20">
        <f t="shared" si="13"/>
        <v>272.8</v>
      </c>
      <c r="I45" s="20">
        <f t="shared" si="14"/>
        <v>267.84</v>
      </c>
      <c r="J45" s="20">
        <f t="shared" si="15"/>
        <v>262.88</v>
      </c>
    </row>
    <row r="46" spans="1:10" s="5" customFormat="1" ht="15">
      <c r="A46" s="18" t="s">
        <v>52</v>
      </c>
      <c r="B46" s="18">
        <v>2.72</v>
      </c>
      <c r="C46" s="19">
        <f t="shared" si="8"/>
        <v>367.6470588235294</v>
      </c>
      <c r="D46" s="20">
        <f t="shared" si="9"/>
        <v>163.20000000000002</v>
      </c>
      <c r="E46" s="20">
        <f t="shared" si="10"/>
        <v>157.76000000000002</v>
      </c>
      <c r="F46" s="20">
        <f t="shared" si="11"/>
        <v>155.04000000000002</v>
      </c>
      <c r="G46" s="20">
        <f t="shared" si="12"/>
        <v>152.32000000000002</v>
      </c>
      <c r="H46" s="20">
        <f t="shared" si="13"/>
        <v>149.60000000000002</v>
      </c>
      <c r="I46" s="20">
        <f t="shared" si="14"/>
        <v>146.88000000000002</v>
      </c>
      <c r="J46" s="20">
        <f t="shared" si="15"/>
        <v>144.16</v>
      </c>
    </row>
    <row r="47" spans="1:10" s="5" customFormat="1" ht="15">
      <c r="A47" s="18" t="s">
        <v>53</v>
      </c>
      <c r="B47" s="18">
        <v>3.26</v>
      </c>
      <c r="C47" s="19">
        <f t="shared" si="8"/>
        <v>306.7484662576687</v>
      </c>
      <c r="D47" s="20">
        <f t="shared" si="9"/>
        <v>195.6</v>
      </c>
      <c r="E47" s="20">
        <f t="shared" si="10"/>
        <v>189.07999999999998</v>
      </c>
      <c r="F47" s="20">
        <f t="shared" si="11"/>
        <v>185.82</v>
      </c>
      <c r="G47" s="20">
        <f t="shared" si="12"/>
        <v>182.56</v>
      </c>
      <c r="H47" s="20">
        <f t="shared" si="13"/>
        <v>179.29999999999998</v>
      </c>
      <c r="I47" s="20">
        <f t="shared" si="14"/>
        <v>176.04</v>
      </c>
      <c r="J47" s="20">
        <f t="shared" si="15"/>
        <v>172.78</v>
      </c>
    </row>
    <row r="48" spans="1:10" s="5" customFormat="1" ht="15">
      <c r="A48" s="18" t="s">
        <v>54</v>
      </c>
      <c r="B48" s="18">
        <v>4.08</v>
      </c>
      <c r="C48" s="19">
        <f t="shared" si="8"/>
        <v>245.09803921568627</v>
      </c>
      <c r="D48" s="20">
        <f t="shared" si="9"/>
        <v>244.8</v>
      </c>
      <c r="E48" s="20">
        <f t="shared" si="10"/>
        <v>236.64000000000001</v>
      </c>
      <c r="F48" s="20">
        <f t="shared" si="11"/>
        <v>232.56</v>
      </c>
      <c r="G48" s="20">
        <f t="shared" si="12"/>
        <v>228.48000000000002</v>
      </c>
      <c r="H48" s="20">
        <f t="shared" si="13"/>
        <v>224.4</v>
      </c>
      <c r="I48" s="20">
        <f t="shared" si="14"/>
        <v>220.32</v>
      </c>
      <c r="J48" s="20">
        <f t="shared" si="15"/>
        <v>216.24</v>
      </c>
    </row>
    <row r="49" spans="1:10" s="5" customFormat="1" ht="15">
      <c r="A49" s="18" t="s">
        <v>55</v>
      </c>
      <c r="B49" s="18">
        <v>5.432</v>
      </c>
      <c r="C49" s="19">
        <f t="shared" si="8"/>
        <v>184.0942562592047</v>
      </c>
      <c r="D49" s="20">
        <f t="shared" si="9"/>
        <v>325.92</v>
      </c>
      <c r="E49" s="20">
        <f t="shared" si="10"/>
        <v>315.05600000000004</v>
      </c>
      <c r="F49" s="20">
        <f t="shared" si="11"/>
        <v>309.624</v>
      </c>
      <c r="G49" s="20">
        <f t="shared" si="12"/>
        <v>304.192</v>
      </c>
      <c r="H49" s="20">
        <f t="shared" si="13"/>
        <v>298.76000000000005</v>
      </c>
      <c r="I49" s="20">
        <f t="shared" si="14"/>
        <v>293.32800000000003</v>
      </c>
      <c r="J49" s="20">
        <f t="shared" si="15"/>
        <v>287.896</v>
      </c>
    </row>
    <row r="50" spans="1:10" s="5" customFormat="1" ht="15">
      <c r="A50" s="18" t="s">
        <v>56</v>
      </c>
      <c r="B50" s="18">
        <v>5.75</v>
      </c>
      <c r="C50" s="19">
        <f t="shared" si="8"/>
        <v>173.91304347826087</v>
      </c>
      <c r="D50" s="20">
        <f t="shared" si="9"/>
        <v>345</v>
      </c>
      <c r="E50" s="20">
        <f t="shared" si="10"/>
        <v>333.5</v>
      </c>
      <c r="F50" s="20">
        <f t="shared" si="11"/>
        <v>327.75</v>
      </c>
      <c r="G50" s="20">
        <f t="shared" si="12"/>
        <v>322</v>
      </c>
      <c r="H50" s="20">
        <f t="shared" si="13"/>
        <v>316.25</v>
      </c>
      <c r="I50" s="20">
        <f t="shared" si="14"/>
        <v>310.5</v>
      </c>
      <c r="J50" s="20">
        <f t="shared" si="15"/>
        <v>304.75</v>
      </c>
    </row>
    <row r="51" spans="1:10" s="5" customFormat="1" ht="16.5" customHeight="1">
      <c r="A51" s="18" t="s">
        <v>57</v>
      </c>
      <c r="B51" s="18">
        <v>7.18</v>
      </c>
      <c r="C51" s="19">
        <f t="shared" si="8"/>
        <v>139.2757660167131</v>
      </c>
      <c r="D51" s="20">
        <f t="shared" si="9"/>
        <v>430.79999999999995</v>
      </c>
      <c r="E51" s="20">
        <f t="shared" si="10"/>
        <v>416.44</v>
      </c>
      <c r="F51" s="20">
        <f t="shared" si="11"/>
        <v>409.26</v>
      </c>
      <c r="G51" s="20">
        <f t="shared" si="12"/>
        <v>402.08</v>
      </c>
      <c r="H51" s="20">
        <f t="shared" si="13"/>
        <v>394.9</v>
      </c>
      <c r="I51" s="20">
        <f t="shared" si="14"/>
        <v>387.71999999999997</v>
      </c>
      <c r="J51" s="20">
        <f t="shared" si="15"/>
        <v>380.53999999999996</v>
      </c>
    </row>
    <row r="52" spans="1:10" s="5" customFormat="1" ht="15">
      <c r="A52" s="18" t="s">
        <v>58</v>
      </c>
      <c r="B52" s="18">
        <v>8.62</v>
      </c>
      <c r="C52" s="19">
        <f t="shared" si="8"/>
        <v>116.00928074245941</v>
      </c>
      <c r="D52" s="20">
        <f t="shared" si="9"/>
        <v>517.1999999999999</v>
      </c>
      <c r="E52" s="20">
        <f t="shared" si="10"/>
        <v>499.96</v>
      </c>
      <c r="F52" s="20">
        <f t="shared" si="11"/>
        <v>491.34</v>
      </c>
      <c r="G52" s="20">
        <f t="shared" si="12"/>
        <v>482.71999999999997</v>
      </c>
      <c r="H52" s="20">
        <f t="shared" si="13"/>
        <v>474.09999999999997</v>
      </c>
      <c r="I52" s="20">
        <f t="shared" si="14"/>
        <v>465.47999999999996</v>
      </c>
      <c r="J52" s="20">
        <f t="shared" si="15"/>
        <v>456.85999999999996</v>
      </c>
    </row>
    <row r="53" spans="1:10" s="5" customFormat="1" ht="15">
      <c r="A53" s="18" t="s">
        <v>59</v>
      </c>
      <c r="B53" s="18">
        <v>6.53</v>
      </c>
      <c r="C53" s="19">
        <f t="shared" si="8"/>
        <v>153.1393568147014</v>
      </c>
      <c r="D53" s="20">
        <f t="shared" si="9"/>
        <v>391.8</v>
      </c>
      <c r="E53" s="20">
        <f t="shared" si="10"/>
        <v>378.74</v>
      </c>
      <c r="F53" s="20">
        <f t="shared" si="11"/>
        <v>372.21000000000004</v>
      </c>
      <c r="G53" s="20">
        <f t="shared" si="12"/>
        <v>365.68</v>
      </c>
      <c r="H53" s="20">
        <f t="shared" si="13"/>
        <v>359.15000000000003</v>
      </c>
      <c r="I53" s="20">
        <f t="shared" si="14"/>
        <v>352.62</v>
      </c>
      <c r="J53" s="20">
        <f t="shared" si="15"/>
        <v>346.09000000000003</v>
      </c>
    </row>
    <row r="54" spans="1:10" s="5" customFormat="1" ht="15">
      <c r="A54" s="18" t="s">
        <v>60</v>
      </c>
      <c r="B54" s="18">
        <v>8.16</v>
      </c>
      <c r="C54" s="19">
        <f t="shared" si="8"/>
        <v>122.54901960784314</v>
      </c>
      <c r="D54" s="20">
        <f t="shared" si="9"/>
        <v>489.6</v>
      </c>
      <c r="E54" s="20">
        <f t="shared" si="10"/>
        <v>473.28000000000003</v>
      </c>
      <c r="F54" s="20">
        <f t="shared" si="11"/>
        <v>465.12</v>
      </c>
      <c r="G54" s="20">
        <f t="shared" si="12"/>
        <v>456.96000000000004</v>
      </c>
      <c r="H54" s="20">
        <f t="shared" si="13"/>
        <v>448.8</v>
      </c>
      <c r="I54" s="20">
        <f t="shared" si="14"/>
        <v>440.64</v>
      </c>
      <c r="J54" s="20">
        <f t="shared" si="15"/>
        <v>432.48</v>
      </c>
    </row>
    <row r="55" spans="1:10" s="5" customFormat="1" ht="15">
      <c r="A55" s="18" t="s">
        <v>61</v>
      </c>
      <c r="B55" s="18">
        <v>9.8</v>
      </c>
      <c r="C55" s="19">
        <f t="shared" si="8"/>
        <v>102.0408163265306</v>
      </c>
      <c r="D55" s="20">
        <f t="shared" si="9"/>
        <v>588</v>
      </c>
      <c r="E55" s="20">
        <f t="shared" si="10"/>
        <v>568.4000000000001</v>
      </c>
      <c r="F55" s="20">
        <f t="shared" si="11"/>
        <v>558.6</v>
      </c>
      <c r="G55" s="20">
        <f t="shared" si="12"/>
        <v>548.8000000000001</v>
      </c>
      <c r="H55" s="20">
        <f t="shared" si="13"/>
        <v>539</v>
      </c>
      <c r="I55" s="20">
        <f t="shared" si="14"/>
        <v>529.2</v>
      </c>
      <c r="J55" s="20">
        <f t="shared" si="15"/>
        <v>519.4000000000001</v>
      </c>
    </row>
    <row r="56" spans="1:10" s="5" customFormat="1" ht="105.75" customHeight="1">
      <c r="A56" s="21"/>
      <c r="B56" s="21"/>
      <c r="C56" s="22"/>
      <c r="D56" s="20"/>
      <c r="E56" s="20"/>
      <c r="F56" s="20"/>
      <c r="G56" s="20"/>
      <c r="H56" s="20"/>
      <c r="I56" s="20"/>
      <c r="J56" s="20"/>
    </row>
    <row r="57" spans="1:10" s="5" customFormat="1" ht="16.5" customHeight="1">
      <c r="A57" s="23" t="s">
        <v>62</v>
      </c>
      <c r="B57" s="23" t="s">
        <v>11</v>
      </c>
      <c r="C57" s="23" t="s">
        <v>2</v>
      </c>
      <c r="D57" s="23"/>
      <c r="E57" s="23"/>
      <c r="F57" s="23"/>
      <c r="G57" s="23"/>
      <c r="H57" s="23"/>
      <c r="I57" s="23"/>
      <c r="J57" s="23"/>
    </row>
    <row r="58" spans="1:10" s="5" customFormat="1" ht="15">
      <c r="A58" s="24" t="s">
        <v>63</v>
      </c>
      <c r="B58" s="24">
        <v>1.7000000000000002</v>
      </c>
      <c r="C58" s="25">
        <f aca="true" t="shared" si="16" ref="C58:C92">1000/B58</f>
        <v>588.235294117647</v>
      </c>
      <c r="D58" s="20">
        <f aca="true" t="shared" si="17" ref="D58:D92">B58*60</f>
        <v>102.00000000000001</v>
      </c>
      <c r="E58" s="20">
        <f aca="true" t="shared" si="18" ref="E58:E92">58*B58</f>
        <v>98.60000000000001</v>
      </c>
      <c r="F58" s="20">
        <f aca="true" t="shared" si="19" ref="F58:F92">B58*57</f>
        <v>96.9</v>
      </c>
      <c r="G58" s="20">
        <f aca="true" t="shared" si="20" ref="G58:G92">56*B58</f>
        <v>95.20000000000002</v>
      </c>
      <c r="H58" s="20">
        <f aca="true" t="shared" si="21" ref="H58:H92">B58*55</f>
        <v>93.50000000000001</v>
      </c>
      <c r="I58" s="20">
        <f aca="true" t="shared" si="22" ref="I58:I92">B58*54</f>
        <v>91.80000000000001</v>
      </c>
      <c r="J58" s="20">
        <f aca="true" t="shared" si="23" ref="J58:J92">B58*53</f>
        <v>90.10000000000001</v>
      </c>
    </row>
    <row r="59" spans="1:10" s="5" customFormat="1" ht="15">
      <c r="A59" s="24" t="s">
        <v>64</v>
      </c>
      <c r="B59" s="24">
        <v>2.03</v>
      </c>
      <c r="C59" s="25">
        <f t="shared" si="16"/>
        <v>492.6108374384237</v>
      </c>
      <c r="D59" s="20">
        <f t="shared" si="17"/>
        <v>121.79999999999998</v>
      </c>
      <c r="E59" s="20">
        <f t="shared" si="18"/>
        <v>117.74</v>
      </c>
      <c r="F59" s="20">
        <f t="shared" si="19"/>
        <v>115.71</v>
      </c>
      <c r="G59" s="20">
        <f t="shared" si="20"/>
        <v>113.67999999999999</v>
      </c>
      <c r="H59" s="20">
        <f t="shared" si="21"/>
        <v>111.64999999999999</v>
      </c>
      <c r="I59" s="20">
        <f t="shared" si="22"/>
        <v>109.61999999999999</v>
      </c>
      <c r="J59" s="20">
        <f t="shared" si="23"/>
        <v>107.58999999999999</v>
      </c>
    </row>
    <row r="60" spans="1:10" s="5" customFormat="1" ht="15">
      <c r="A60" s="24" t="s">
        <v>65</v>
      </c>
      <c r="B60" s="24">
        <v>2.54</v>
      </c>
      <c r="C60" s="25">
        <f t="shared" si="16"/>
        <v>393.7007874015748</v>
      </c>
      <c r="D60" s="20">
        <f t="shared" si="17"/>
        <v>152.4</v>
      </c>
      <c r="E60" s="20">
        <f t="shared" si="18"/>
        <v>147.32</v>
      </c>
      <c r="F60" s="20">
        <f t="shared" si="19"/>
        <v>144.78</v>
      </c>
      <c r="G60" s="20">
        <f t="shared" si="20"/>
        <v>142.24</v>
      </c>
      <c r="H60" s="20">
        <f t="shared" si="21"/>
        <v>139.7</v>
      </c>
      <c r="I60" s="20">
        <f t="shared" si="22"/>
        <v>137.16</v>
      </c>
      <c r="J60" s="20">
        <f t="shared" si="23"/>
        <v>134.62</v>
      </c>
    </row>
    <row r="61" spans="1:10" s="5" customFormat="1" ht="15">
      <c r="A61" s="24" t="s">
        <v>66</v>
      </c>
      <c r="B61" s="24">
        <v>3.39</v>
      </c>
      <c r="C61" s="25">
        <f t="shared" si="16"/>
        <v>294.9852507374631</v>
      </c>
      <c r="D61" s="20">
        <f t="shared" si="17"/>
        <v>203.4</v>
      </c>
      <c r="E61" s="20">
        <f t="shared" si="18"/>
        <v>196.62</v>
      </c>
      <c r="F61" s="20">
        <f t="shared" si="19"/>
        <v>193.23000000000002</v>
      </c>
      <c r="G61" s="20">
        <f t="shared" si="20"/>
        <v>189.84</v>
      </c>
      <c r="H61" s="20">
        <f t="shared" si="21"/>
        <v>186.45000000000002</v>
      </c>
      <c r="I61" s="20">
        <f t="shared" si="22"/>
        <v>183.06</v>
      </c>
      <c r="J61" s="20">
        <f t="shared" si="23"/>
        <v>179.67000000000002</v>
      </c>
    </row>
    <row r="62" spans="1:10" s="5" customFormat="1" ht="15">
      <c r="A62" s="24" t="s">
        <v>67</v>
      </c>
      <c r="B62" s="24">
        <v>1.7000000000000002</v>
      </c>
      <c r="C62" s="25">
        <f t="shared" si="16"/>
        <v>588.235294117647</v>
      </c>
      <c r="D62" s="20">
        <f t="shared" si="17"/>
        <v>102.00000000000001</v>
      </c>
      <c r="E62" s="20">
        <f t="shared" si="18"/>
        <v>98.60000000000001</v>
      </c>
      <c r="F62" s="20">
        <f t="shared" si="19"/>
        <v>96.9</v>
      </c>
      <c r="G62" s="20">
        <f t="shared" si="20"/>
        <v>95.20000000000002</v>
      </c>
      <c r="H62" s="20">
        <f t="shared" si="21"/>
        <v>93.50000000000001</v>
      </c>
      <c r="I62" s="20">
        <f t="shared" si="22"/>
        <v>91.80000000000001</v>
      </c>
      <c r="J62" s="20">
        <f t="shared" si="23"/>
        <v>90.10000000000001</v>
      </c>
    </row>
    <row r="63" spans="1:10" s="5" customFormat="1" ht="15">
      <c r="A63" s="24" t="s">
        <v>68</v>
      </c>
      <c r="B63" s="24">
        <v>1.853</v>
      </c>
      <c r="C63" s="25">
        <f t="shared" si="16"/>
        <v>539.6654074473827</v>
      </c>
      <c r="D63" s="20">
        <f t="shared" si="17"/>
        <v>111.17999999999999</v>
      </c>
      <c r="E63" s="20">
        <f t="shared" si="18"/>
        <v>107.474</v>
      </c>
      <c r="F63" s="20">
        <f t="shared" si="19"/>
        <v>105.621</v>
      </c>
      <c r="G63" s="20">
        <f t="shared" si="20"/>
        <v>103.768</v>
      </c>
      <c r="H63" s="20">
        <f t="shared" si="21"/>
        <v>101.91499999999999</v>
      </c>
      <c r="I63" s="20">
        <f t="shared" si="22"/>
        <v>100.062</v>
      </c>
      <c r="J63" s="20">
        <f t="shared" si="23"/>
        <v>98.209</v>
      </c>
    </row>
    <row r="64" spans="1:10" s="5" customFormat="1" ht="15">
      <c r="A64" s="24" t="s">
        <v>69</v>
      </c>
      <c r="B64" s="24">
        <v>2.223</v>
      </c>
      <c r="C64" s="25">
        <f t="shared" si="16"/>
        <v>449.842555105713</v>
      </c>
      <c r="D64" s="20">
        <f t="shared" si="17"/>
        <v>133.38</v>
      </c>
      <c r="E64" s="20">
        <f t="shared" si="18"/>
        <v>128.934</v>
      </c>
      <c r="F64" s="20">
        <f t="shared" si="19"/>
        <v>126.711</v>
      </c>
      <c r="G64" s="20">
        <f t="shared" si="20"/>
        <v>124.488</v>
      </c>
      <c r="H64" s="20">
        <f t="shared" si="21"/>
        <v>122.26499999999999</v>
      </c>
      <c r="I64" s="20">
        <f t="shared" si="22"/>
        <v>120.04199999999999</v>
      </c>
      <c r="J64" s="20">
        <f t="shared" si="23"/>
        <v>117.81899999999999</v>
      </c>
    </row>
    <row r="65" spans="1:10" s="5" customFormat="1" ht="15">
      <c r="A65" s="24" t="s">
        <v>70</v>
      </c>
      <c r="B65" s="24">
        <v>2.78</v>
      </c>
      <c r="C65" s="25">
        <f t="shared" si="16"/>
        <v>359.7122302158274</v>
      </c>
      <c r="D65" s="20">
        <f t="shared" si="17"/>
        <v>166.79999999999998</v>
      </c>
      <c r="E65" s="20">
        <f t="shared" si="18"/>
        <v>161.23999999999998</v>
      </c>
      <c r="F65" s="20">
        <f t="shared" si="19"/>
        <v>158.45999999999998</v>
      </c>
      <c r="G65" s="20">
        <f t="shared" si="20"/>
        <v>155.67999999999998</v>
      </c>
      <c r="H65" s="20">
        <f t="shared" si="21"/>
        <v>152.89999999999998</v>
      </c>
      <c r="I65" s="20">
        <f t="shared" si="22"/>
        <v>150.11999999999998</v>
      </c>
      <c r="J65" s="20">
        <f t="shared" si="23"/>
        <v>147.34</v>
      </c>
    </row>
    <row r="66" spans="1:10" s="5" customFormat="1" ht="15">
      <c r="A66" s="24" t="s">
        <v>71</v>
      </c>
      <c r="B66" s="24">
        <v>3.71</v>
      </c>
      <c r="C66" s="25">
        <f t="shared" si="16"/>
        <v>269.54177897574124</v>
      </c>
      <c r="D66" s="20">
        <f t="shared" si="17"/>
        <v>222.6</v>
      </c>
      <c r="E66" s="20">
        <f t="shared" si="18"/>
        <v>215.18</v>
      </c>
      <c r="F66" s="20">
        <f t="shared" si="19"/>
        <v>211.47</v>
      </c>
      <c r="G66" s="20">
        <f t="shared" si="20"/>
        <v>207.76</v>
      </c>
      <c r="H66" s="20">
        <f t="shared" si="21"/>
        <v>204.05</v>
      </c>
      <c r="I66" s="20">
        <f t="shared" si="22"/>
        <v>200.34</v>
      </c>
      <c r="J66" s="20">
        <f t="shared" si="23"/>
        <v>196.63</v>
      </c>
    </row>
    <row r="67" spans="1:10" s="5" customFormat="1" ht="15">
      <c r="A67" s="24" t="s">
        <v>72</v>
      </c>
      <c r="B67" s="24">
        <v>2.09</v>
      </c>
      <c r="C67" s="25">
        <f t="shared" si="16"/>
        <v>478.4688995215311</v>
      </c>
      <c r="D67" s="20">
        <f t="shared" si="17"/>
        <v>125.39999999999999</v>
      </c>
      <c r="E67" s="20">
        <f t="shared" si="18"/>
        <v>121.22</v>
      </c>
      <c r="F67" s="20">
        <f t="shared" si="19"/>
        <v>119.13</v>
      </c>
      <c r="G67" s="20">
        <f t="shared" si="20"/>
        <v>117.03999999999999</v>
      </c>
      <c r="H67" s="20">
        <f t="shared" si="21"/>
        <v>114.94999999999999</v>
      </c>
      <c r="I67" s="20">
        <f t="shared" si="22"/>
        <v>112.85999999999999</v>
      </c>
      <c r="J67" s="20">
        <f t="shared" si="23"/>
        <v>110.77</v>
      </c>
    </row>
    <row r="68" spans="1:10" s="5" customFormat="1" ht="15">
      <c r="A68" s="24" t="s">
        <v>73</v>
      </c>
      <c r="B68" s="24">
        <v>2.51</v>
      </c>
      <c r="C68" s="25">
        <f t="shared" si="16"/>
        <v>398.40637450199205</v>
      </c>
      <c r="D68" s="20">
        <f t="shared" si="17"/>
        <v>150.6</v>
      </c>
      <c r="E68" s="20">
        <f t="shared" si="18"/>
        <v>145.57999999999998</v>
      </c>
      <c r="F68" s="20">
        <f t="shared" si="19"/>
        <v>143.07</v>
      </c>
      <c r="G68" s="20">
        <f t="shared" si="20"/>
        <v>140.56</v>
      </c>
      <c r="H68" s="20">
        <f t="shared" si="21"/>
        <v>138.04999999999998</v>
      </c>
      <c r="I68" s="20">
        <f t="shared" si="22"/>
        <v>135.54</v>
      </c>
      <c r="J68" s="20">
        <f t="shared" si="23"/>
        <v>133.03</v>
      </c>
    </row>
    <row r="69" spans="1:10" s="5" customFormat="1" ht="15">
      <c r="A69" s="24" t="s">
        <v>74</v>
      </c>
      <c r="B69" s="24">
        <v>3.13</v>
      </c>
      <c r="C69" s="25">
        <f t="shared" si="16"/>
        <v>319.4888178913738</v>
      </c>
      <c r="D69" s="20">
        <f t="shared" si="17"/>
        <v>187.79999999999998</v>
      </c>
      <c r="E69" s="20">
        <f t="shared" si="18"/>
        <v>181.54</v>
      </c>
      <c r="F69" s="20">
        <f t="shared" si="19"/>
        <v>178.41</v>
      </c>
      <c r="G69" s="20">
        <f t="shared" si="20"/>
        <v>175.28</v>
      </c>
      <c r="H69" s="20">
        <f t="shared" si="21"/>
        <v>172.15</v>
      </c>
      <c r="I69" s="20">
        <f t="shared" si="22"/>
        <v>169.01999999999998</v>
      </c>
      <c r="J69" s="20">
        <f t="shared" si="23"/>
        <v>165.89</v>
      </c>
    </row>
    <row r="70" spans="1:10" s="5" customFormat="1" ht="15">
      <c r="A70" s="24" t="s">
        <v>75</v>
      </c>
      <c r="B70" s="24">
        <v>4.18</v>
      </c>
      <c r="C70" s="25">
        <f t="shared" si="16"/>
        <v>239.23444976076556</v>
      </c>
      <c r="D70" s="20">
        <f t="shared" si="17"/>
        <v>250.79999999999998</v>
      </c>
      <c r="E70" s="20">
        <f t="shared" si="18"/>
        <v>242.44</v>
      </c>
      <c r="F70" s="20">
        <f t="shared" si="19"/>
        <v>238.26</v>
      </c>
      <c r="G70" s="20">
        <f t="shared" si="20"/>
        <v>234.07999999999998</v>
      </c>
      <c r="H70" s="20">
        <f t="shared" si="21"/>
        <v>229.89999999999998</v>
      </c>
      <c r="I70" s="20">
        <f t="shared" si="22"/>
        <v>225.71999999999997</v>
      </c>
      <c r="J70" s="20">
        <f t="shared" si="23"/>
        <v>221.54</v>
      </c>
    </row>
    <row r="71" spans="1:10" s="5" customFormat="1" ht="15">
      <c r="A71" s="24" t="s">
        <v>76</v>
      </c>
      <c r="B71" s="24">
        <v>2.48</v>
      </c>
      <c r="C71" s="25">
        <f t="shared" si="16"/>
        <v>403.2258064516129</v>
      </c>
      <c r="D71" s="20">
        <f t="shared" si="17"/>
        <v>148.8</v>
      </c>
      <c r="E71" s="20">
        <f t="shared" si="18"/>
        <v>143.84</v>
      </c>
      <c r="F71" s="20">
        <f t="shared" si="19"/>
        <v>141.35999999999999</v>
      </c>
      <c r="G71" s="20">
        <f t="shared" si="20"/>
        <v>138.88</v>
      </c>
      <c r="H71" s="20">
        <f t="shared" si="21"/>
        <v>136.4</v>
      </c>
      <c r="I71" s="20">
        <f t="shared" si="22"/>
        <v>133.92</v>
      </c>
      <c r="J71" s="20">
        <f t="shared" si="23"/>
        <v>131.44</v>
      </c>
    </row>
    <row r="72" spans="1:10" s="5" customFormat="1" ht="15">
      <c r="A72" s="24" t="s">
        <v>77</v>
      </c>
      <c r="B72" s="24">
        <v>2.98</v>
      </c>
      <c r="C72" s="25">
        <f t="shared" si="16"/>
        <v>335.5704697986577</v>
      </c>
      <c r="D72" s="20">
        <f t="shared" si="17"/>
        <v>178.8</v>
      </c>
      <c r="E72" s="20">
        <f t="shared" si="18"/>
        <v>172.84</v>
      </c>
      <c r="F72" s="20">
        <f t="shared" si="19"/>
        <v>169.85999999999999</v>
      </c>
      <c r="G72" s="20">
        <f t="shared" si="20"/>
        <v>166.88</v>
      </c>
      <c r="H72" s="20">
        <f t="shared" si="21"/>
        <v>163.9</v>
      </c>
      <c r="I72" s="20">
        <f t="shared" si="22"/>
        <v>160.92</v>
      </c>
      <c r="J72" s="20">
        <f t="shared" si="23"/>
        <v>157.94</v>
      </c>
    </row>
    <row r="73" spans="1:10" s="5" customFormat="1" ht="15">
      <c r="A73" s="24" t="s">
        <v>78</v>
      </c>
      <c r="B73" s="24">
        <v>3.72</v>
      </c>
      <c r="C73" s="25">
        <f t="shared" si="16"/>
        <v>268.81720430107526</v>
      </c>
      <c r="D73" s="20">
        <f t="shared" si="17"/>
        <v>223.20000000000002</v>
      </c>
      <c r="E73" s="20">
        <f t="shared" si="18"/>
        <v>215.76000000000002</v>
      </c>
      <c r="F73" s="20">
        <f t="shared" si="19"/>
        <v>212.04000000000002</v>
      </c>
      <c r="G73" s="20">
        <f t="shared" si="20"/>
        <v>208.32000000000002</v>
      </c>
      <c r="H73" s="20">
        <f t="shared" si="21"/>
        <v>204.60000000000002</v>
      </c>
      <c r="I73" s="20">
        <f t="shared" si="22"/>
        <v>200.88000000000002</v>
      </c>
      <c r="J73" s="20">
        <f t="shared" si="23"/>
        <v>197.16</v>
      </c>
    </row>
    <row r="74" spans="1:10" s="5" customFormat="1" ht="15">
      <c r="A74" s="24" t="s">
        <v>79</v>
      </c>
      <c r="B74" s="24">
        <v>4.96</v>
      </c>
      <c r="C74" s="25">
        <f t="shared" si="16"/>
        <v>201.61290322580646</v>
      </c>
      <c r="D74" s="20">
        <f t="shared" si="17"/>
        <v>297.6</v>
      </c>
      <c r="E74" s="20">
        <f t="shared" si="18"/>
        <v>287.68</v>
      </c>
      <c r="F74" s="20">
        <f t="shared" si="19"/>
        <v>282.71999999999997</v>
      </c>
      <c r="G74" s="20">
        <f t="shared" si="20"/>
        <v>277.76</v>
      </c>
      <c r="H74" s="20">
        <f t="shared" si="21"/>
        <v>272.8</v>
      </c>
      <c r="I74" s="20">
        <f t="shared" si="22"/>
        <v>267.84</v>
      </c>
      <c r="J74" s="20">
        <f t="shared" si="23"/>
        <v>262.88</v>
      </c>
    </row>
    <row r="75" spans="1:10" s="5" customFormat="1" ht="15">
      <c r="A75" s="24" t="s">
        <v>80</v>
      </c>
      <c r="B75" s="24">
        <v>6.59</v>
      </c>
      <c r="C75" s="25">
        <f t="shared" si="16"/>
        <v>151.74506828528072</v>
      </c>
      <c r="D75" s="20">
        <f t="shared" si="17"/>
        <v>395.4</v>
      </c>
      <c r="E75" s="20">
        <f t="shared" si="18"/>
        <v>382.21999999999997</v>
      </c>
      <c r="F75" s="20">
        <f t="shared" si="19"/>
        <v>375.63</v>
      </c>
      <c r="G75" s="20">
        <f t="shared" si="20"/>
        <v>369.03999999999996</v>
      </c>
      <c r="H75" s="20">
        <f t="shared" si="21"/>
        <v>362.45</v>
      </c>
      <c r="I75" s="20">
        <f t="shared" si="22"/>
        <v>355.86</v>
      </c>
      <c r="J75" s="20">
        <f t="shared" si="23"/>
        <v>349.27</v>
      </c>
    </row>
    <row r="76" spans="1:10" s="5" customFormat="1" ht="15">
      <c r="A76" s="24" t="s">
        <v>81</v>
      </c>
      <c r="B76" s="24">
        <v>4.31</v>
      </c>
      <c r="C76" s="25">
        <f t="shared" si="16"/>
        <v>232.01856148491882</v>
      </c>
      <c r="D76" s="20">
        <f t="shared" si="17"/>
        <v>258.59999999999997</v>
      </c>
      <c r="E76" s="20">
        <f t="shared" si="18"/>
        <v>249.98</v>
      </c>
      <c r="F76" s="20">
        <f t="shared" si="19"/>
        <v>245.67</v>
      </c>
      <c r="G76" s="20">
        <f t="shared" si="20"/>
        <v>241.35999999999999</v>
      </c>
      <c r="H76" s="20">
        <f t="shared" si="21"/>
        <v>237.04999999999998</v>
      </c>
      <c r="I76" s="20">
        <f t="shared" si="22"/>
        <v>232.73999999999998</v>
      </c>
      <c r="J76" s="20">
        <f t="shared" si="23"/>
        <v>228.42999999999998</v>
      </c>
    </row>
    <row r="77" spans="1:10" s="5" customFormat="1" ht="15">
      <c r="A77" s="24" t="s">
        <v>82</v>
      </c>
      <c r="B77" s="24">
        <v>5.75</v>
      </c>
      <c r="C77" s="25">
        <f t="shared" si="16"/>
        <v>173.91304347826087</v>
      </c>
      <c r="D77" s="20">
        <f t="shared" si="17"/>
        <v>345</v>
      </c>
      <c r="E77" s="20">
        <f t="shared" si="18"/>
        <v>333.5</v>
      </c>
      <c r="F77" s="20">
        <f t="shared" si="19"/>
        <v>327.75</v>
      </c>
      <c r="G77" s="20">
        <f t="shared" si="20"/>
        <v>322</v>
      </c>
      <c r="H77" s="20">
        <f t="shared" si="21"/>
        <v>316.25</v>
      </c>
      <c r="I77" s="20">
        <f t="shared" si="22"/>
        <v>310.5</v>
      </c>
      <c r="J77" s="20">
        <f t="shared" si="23"/>
        <v>304.75</v>
      </c>
    </row>
    <row r="78" spans="1:10" s="5" customFormat="1" ht="15">
      <c r="A78" s="24" t="s">
        <v>83</v>
      </c>
      <c r="B78" s="24">
        <v>7.18</v>
      </c>
      <c r="C78" s="25">
        <f t="shared" si="16"/>
        <v>139.2757660167131</v>
      </c>
      <c r="D78" s="20">
        <f t="shared" si="17"/>
        <v>430.79999999999995</v>
      </c>
      <c r="E78" s="20">
        <f t="shared" si="18"/>
        <v>416.44</v>
      </c>
      <c r="F78" s="20">
        <f t="shared" si="19"/>
        <v>409.26</v>
      </c>
      <c r="G78" s="20">
        <f t="shared" si="20"/>
        <v>402.08</v>
      </c>
      <c r="H78" s="20">
        <f t="shared" si="21"/>
        <v>394.9</v>
      </c>
      <c r="I78" s="20">
        <f t="shared" si="22"/>
        <v>387.71999999999997</v>
      </c>
      <c r="J78" s="20">
        <f t="shared" si="23"/>
        <v>380.53999999999996</v>
      </c>
    </row>
    <row r="79" spans="1:10" s="5" customFormat="1" ht="15">
      <c r="A79" s="24" t="s">
        <v>84</v>
      </c>
      <c r="B79" s="24">
        <v>8.9</v>
      </c>
      <c r="C79" s="25">
        <f t="shared" si="16"/>
        <v>112.35955056179775</v>
      </c>
      <c r="D79" s="20">
        <f t="shared" si="17"/>
        <v>534</v>
      </c>
      <c r="E79" s="20">
        <f t="shared" si="18"/>
        <v>516.2</v>
      </c>
      <c r="F79" s="20">
        <f t="shared" si="19"/>
        <v>507.3</v>
      </c>
      <c r="G79" s="20">
        <f t="shared" si="20"/>
        <v>498.40000000000003</v>
      </c>
      <c r="H79" s="20">
        <f t="shared" si="21"/>
        <v>489.5</v>
      </c>
      <c r="I79" s="20">
        <f t="shared" si="22"/>
        <v>480.6</v>
      </c>
      <c r="J79" s="20">
        <f t="shared" si="23"/>
        <v>471.70000000000005</v>
      </c>
    </row>
    <row r="80" spans="1:10" s="5" customFormat="1" ht="15">
      <c r="A80" s="24" t="s">
        <v>85</v>
      </c>
      <c r="B80" s="24">
        <v>7.42</v>
      </c>
      <c r="C80" s="25">
        <f t="shared" si="16"/>
        <v>134.77088948787062</v>
      </c>
      <c r="D80" s="20">
        <f t="shared" si="17"/>
        <v>445.2</v>
      </c>
      <c r="E80" s="20">
        <f t="shared" si="18"/>
        <v>430.36</v>
      </c>
      <c r="F80" s="20">
        <f t="shared" si="19"/>
        <v>422.94</v>
      </c>
      <c r="G80" s="20">
        <f t="shared" si="20"/>
        <v>415.52</v>
      </c>
      <c r="H80" s="20">
        <f t="shared" si="21"/>
        <v>408.1</v>
      </c>
      <c r="I80" s="20">
        <f t="shared" si="22"/>
        <v>400.68</v>
      </c>
      <c r="J80" s="20">
        <f t="shared" si="23"/>
        <v>393.26</v>
      </c>
    </row>
    <row r="81" spans="1:10" s="5" customFormat="1" ht="15">
      <c r="A81" s="24" t="s">
        <v>86</v>
      </c>
      <c r="B81" s="24">
        <v>8.9</v>
      </c>
      <c r="C81" s="25">
        <f t="shared" si="16"/>
        <v>112.35955056179775</v>
      </c>
      <c r="D81" s="20">
        <f t="shared" si="17"/>
        <v>534</v>
      </c>
      <c r="E81" s="20">
        <f t="shared" si="18"/>
        <v>516.2</v>
      </c>
      <c r="F81" s="20">
        <f t="shared" si="19"/>
        <v>507.3</v>
      </c>
      <c r="G81" s="20">
        <f t="shared" si="20"/>
        <v>498.40000000000003</v>
      </c>
      <c r="H81" s="20">
        <f t="shared" si="21"/>
        <v>489.5</v>
      </c>
      <c r="I81" s="20">
        <f t="shared" si="22"/>
        <v>480.6</v>
      </c>
      <c r="J81" s="20">
        <f t="shared" si="23"/>
        <v>471.70000000000005</v>
      </c>
    </row>
    <row r="82" spans="1:10" s="5" customFormat="1" ht="15">
      <c r="A82" s="24" t="s">
        <v>87</v>
      </c>
      <c r="B82" s="24">
        <v>5.334</v>
      </c>
      <c r="C82" s="25">
        <f t="shared" si="16"/>
        <v>187.47656542932134</v>
      </c>
      <c r="D82" s="20">
        <f t="shared" si="17"/>
        <v>320.03999999999996</v>
      </c>
      <c r="E82" s="20">
        <f t="shared" si="18"/>
        <v>309.37199999999996</v>
      </c>
      <c r="F82" s="20">
        <f t="shared" si="19"/>
        <v>304.03799999999995</v>
      </c>
      <c r="G82" s="20">
        <f t="shared" si="20"/>
        <v>298.70399999999995</v>
      </c>
      <c r="H82" s="20">
        <f t="shared" si="21"/>
        <v>293.37</v>
      </c>
      <c r="I82" s="20">
        <f t="shared" si="22"/>
        <v>288.036</v>
      </c>
      <c r="J82" s="20">
        <f t="shared" si="23"/>
        <v>282.702</v>
      </c>
    </row>
    <row r="83" spans="1:10" s="5" customFormat="1" ht="15">
      <c r="A83" s="24" t="s">
        <v>88</v>
      </c>
      <c r="B83" s="24">
        <v>7.11</v>
      </c>
      <c r="C83" s="25">
        <f t="shared" si="16"/>
        <v>140.64697609001405</v>
      </c>
      <c r="D83" s="20">
        <f t="shared" si="17"/>
        <v>426.6</v>
      </c>
      <c r="E83" s="20">
        <f t="shared" si="18"/>
        <v>412.38</v>
      </c>
      <c r="F83" s="20">
        <f t="shared" si="19"/>
        <v>405.27000000000004</v>
      </c>
      <c r="G83" s="20">
        <f t="shared" si="20"/>
        <v>398.16</v>
      </c>
      <c r="H83" s="20">
        <f t="shared" si="21"/>
        <v>391.05</v>
      </c>
      <c r="I83" s="20">
        <f t="shared" si="22"/>
        <v>383.94</v>
      </c>
      <c r="J83" s="20">
        <f t="shared" si="23"/>
        <v>376.83000000000004</v>
      </c>
    </row>
    <row r="84" spans="1:10" s="5" customFormat="1" ht="15">
      <c r="A84" s="24" t="s">
        <v>89</v>
      </c>
      <c r="B84" s="24">
        <v>8.89</v>
      </c>
      <c r="C84" s="25">
        <f t="shared" si="16"/>
        <v>112.48593925759279</v>
      </c>
      <c r="D84" s="20">
        <f t="shared" si="17"/>
        <v>533.4000000000001</v>
      </c>
      <c r="E84" s="20">
        <f t="shared" si="18"/>
        <v>515.62</v>
      </c>
      <c r="F84" s="20">
        <f t="shared" si="19"/>
        <v>506.73</v>
      </c>
      <c r="G84" s="20">
        <f t="shared" si="20"/>
        <v>497.84000000000003</v>
      </c>
      <c r="H84" s="20">
        <f t="shared" si="21"/>
        <v>488.95000000000005</v>
      </c>
      <c r="I84" s="20">
        <f t="shared" si="22"/>
        <v>480.06000000000006</v>
      </c>
      <c r="J84" s="20">
        <f t="shared" si="23"/>
        <v>471.17</v>
      </c>
    </row>
    <row r="85" spans="1:10" s="5" customFormat="1" ht="15">
      <c r="A85" s="24" t="s">
        <v>90</v>
      </c>
      <c r="B85" s="24">
        <v>10.67</v>
      </c>
      <c r="C85" s="25">
        <f t="shared" si="16"/>
        <v>93.72071227741331</v>
      </c>
      <c r="D85" s="20">
        <f t="shared" si="17"/>
        <v>640.2</v>
      </c>
      <c r="E85" s="20">
        <f t="shared" si="18"/>
        <v>618.86</v>
      </c>
      <c r="F85" s="20">
        <f t="shared" si="19"/>
        <v>608.1899999999999</v>
      </c>
      <c r="G85" s="20">
        <f t="shared" si="20"/>
        <v>597.52</v>
      </c>
      <c r="H85" s="20">
        <f t="shared" si="21"/>
        <v>586.85</v>
      </c>
      <c r="I85" s="20">
        <f t="shared" si="22"/>
        <v>576.18</v>
      </c>
      <c r="J85" s="20">
        <f t="shared" si="23"/>
        <v>565.51</v>
      </c>
    </row>
    <row r="86" spans="1:10" s="5" customFormat="1" ht="15">
      <c r="A86" s="24" t="s">
        <v>91</v>
      </c>
      <c r="B86" s="24">
        <v>9.61</v>
      </c>
      <c r="C86" s="25">
        <f t="shared" si="16"/>
        <v>104.0582726326743</v>
      </c>
      <c r="D86" s="20">
        <f t="shared" si="17"/>
        <v>576.5999999999999</v>
      </c>
      <c r="E86" s="20">
        <f t="shared" si="18"/>
        <v>557.38</v>
      </c>
      <c r="F86" s="20">
        <f t="shared" si="19"/>
        <v>547.77</v>
      </c>
      <c r="G86" s="20">
        <f t="shared" si="20"/>
        <v>538.16</v>
      </c>
      <c r="H86" s="20">
        <f t="shared" si="21"/>
        <v>528.55</v>
      </c>
      <c r="I86" s="20">
        <f t="shared" si="22"/>
        <v>518.9399999999999</v>
      </c>
      <c r="J86" s="20">
        <f t="shared" si="23"/>
        <v>509.33</v>
      </c>
    </row>
    <row r="87" spans="1:10" s="5" customFormat="1" ht="15">
      <c r="A87" s="24" t="s">
        <v>92</v>
      </c>
      <c r="B87" s="24">
        <v>8.4</v>
      </c>
      <c r="C87" s="25">
        <f t="shared" si="16"/>
        <v>119.04761904761904</v>
      </c>
      <c r="D87" s="20">
        <f t="shared" si="17"/>
        <v>504</v>
      </c>
      <c r="E87" s="20">
        <f t="shared" si="18"/>
        <v>487.20000000000005</v>
      </c>
      <c r="F87" s="20">
        <f t="shared" si="19"/>
        <v>478.8</v>
      </c>
      <c r="G87" s="20">
        <f t="shared" si="20"/>
        <v>470.40000000000003</v>
      </c>
      <c r="H87" s="20">
        <f t="shared" si="21"/>
        <v>462</v>
      </c>
      <c r="I87" s="20">
        <f t="shared" si="22"/>
        <v>453.6</v>
      </c>
      <c r="J87" s="20">
        <f t="shared" si="23"/>
        <v>445.20000000000005</v>
      </c>
    </row>
    <row r="88" spans="1:10" s="5" customFormat="1" ht="15">
      <c r="A88" s="24" t="s">
        <v>93</v>
      </c>
      <c r="B88" s="24">
        <v>10.08</v>
      </c>
      <c r="C88" s="25">
        <f t="shared" si="16"/>
        <v>99.2063492063492</v>
      </c>
      <c r="D88" s="20">
        <f t="shared" si="17"/>
        <v>604.8</v>
      </c>
      <c r="E88" s="20">
        <f t="shared" si="18"/>
        <v>584.64</v>
      </c>
      <c r="F88" s="20">
        <f t="shared" si="19"/>
        <v>574.5600000000001</v>
      </c>
      <c r="G88" s="20">
        <f t="shared" si="20"/>
        <v>564.48</v>
      </c>
      <c r="H88" s="20">
        <f t="shared" si="21"/>
        <v>554.4</v>
      </c>
      <c r="I88" s="20">
        <f t="shared" si="22"/>
        <v>544.32</v>
      </c>
      <c r="J88" s="20">
        <f t="shared" si="23"/>
        <v>534.24</v>
      </c>
    </row>
    <row r="89" spans="1:10" s="5" customFormat="1" ht="15">
      <c r="A89" s="24" t="s">
        <v>94</v>
      </c>
      <c r="B89" s="24">
        <v>7.9</v>
      </c>
      <c r="C89" s="25">
        <f t="shared" si="16"/>
        <v>126.58227848101265</v>
      </c>
      <c r="D89" s="20">
        <f t="shared" si="17"/>
        <v>474</v>
      </c>
      <c r="E89" s="20">
        <f t="shared" si="18"/>
        <v>458.20000000000005</v>
      </c>
      <c r="F89" s="20">
        <f t="shared" si="19"/>
        <v>450.3</v>
      </c>
      <c r="G89" s="20">
        <f t="shared" si="20"/>
        <v>442.40000000000003</v>
      </c>
      <c r="H89" s="20">
        <f t="shared" si="21"/>
        <v>434.5</v>
      </c>
      <c r="I89" s="20">
        <f t="shared" si="22"/>
        <v>426.6</v>
      </c>
      <c r="J89" s="20">
        <f t="shared" si="23"/>
        <v>418.70000000000005</v>
      </c>
    </row>
    <row r="90" spans="1:10" s="5" customFormat="1" ht="15">
      <c r="A90" s="24" t="s">
        <v>95</v>
      </c>
      <c r="B90" s="24">
        <v>8.25</v>
      </c>
      <c r="C90" s="25">
        <f t="shared" si="16"/>
        <v>121.21212121212122</v>
      </c>
      <c r="D90" s="20">
        <f t="shared" si="17"/>
        <v>495</v>
      </c>
      <c r="E90" s="20">
        <f t="shared" si="18"/>
        <v>478.5</v>
      </c>
      <c r="F90" s="20">
        <f t="shared" si="19"/>
        <v>470.25</v>
      </c>
      <c r="G90" s="20">
        <f t="shared" si="20"/>
        <v>462</v>
      </c>
      <c r="H90" s="20">
        <f t="shared" si="21"/>
        <v>453.75</v>
      </c>
      <c r="I90" s="20">
        <f t="shared" si="22"/>
        <v>445.5</v>
      </c>
      <c r="J90" s="20">
        <f t="shared" si="23"/>
        <v>437.25</v>
      </c>
    </row>
    <row r="91" spans="1:10" s="5" customFormat="1" ht="15">
      <c r="A91" s="24" t="s">
        <v>96</v>
      </c>
      <c r="B91" s="24">
        <v>12.37</v>
      </c>
      <c r="C91" s="25">
        <f t="shared" si="16"/>
        <v>80.84074373484236</v>
      </c>
      <c r="D91" s="20">
        <f t="shared" si="17"/>
        <v>742.1999999999999</v>
      </c>
      <c r="E91" s="20">
        <f t="shared" si="18"/>
        <v>717.4599999999999</v>
      </c>
      <c r="F91" s="20">
        <f t="shared" si="19"/>
        <v>705.0899999999999</v>
      </c>
      <c r="G91" s="20">
        <f t="shared" si="20"/>
        <v>692.7199999999999</v>
      </c>
      <c r="H91" s="20">
        <f t="shared" si="21"/>
        <v>680.3499999999999</v>
      </c>
      <c r="I91" s="20">
        <f t="shared" si="22"/>
        <v>667.9799999999999</v>
      </c>
      <c r="J91" s="20">
        <f t="shared" si="23"/>
        <v>655.61</v>
      </c>
    </row>
    <row r="92" spans="1:10" s="5" customFormat="1" ht="15">
      <c r="A92" s="24" t="s">
        <v>97</v>
      </c>
      <c r="B92" s="24">
        <v>16.46</v>
      </c>
      <c r="C92" s="25">
        <f t="shared" si="16"/>
        <v>60.75334143377886</v>
      </c>
      <c r="D92" s="20">
        <f t="shared" si="17"/>
        <v>987.6</v>
      </c>
      <c r="E92" s="20">
        <f t="shared" si="18"/>
        <v>954.6800000000001</v>
      </c>
      <c r="F92" s="20">
        <f t="shared" si="19"/>
        <v>938.22</v>
      </c>
      <c r="G92" s="20">
        <f t="shared" si="20"/>
        <v>921.76</v>
      </c>
      <c r="H92" s="20">
        <f t="shared" si="21"/>
        <v>905.3000000000001</v>
      </c>
      <c r="I92" s="20">
        <f t="shared" si="22"/>
        <v>888.84</v>
      </c>
      <c r="J92" s="20">
        <f t="shared" si="23"/>
        <v>872.38</v>
      </c>
    </row>
    <row r="93" spans="1:10" s="5" customFormat="1" ht="117.75" customHeight="1">
      <c r="A93" s="21"/>
      <c r="B93" s="21"/>
      <c r="C93" s="22"/>
      <c r="D93" s="20"/>
      <c r="E93" s="20"/>
      <c r="F93" s="20"/>
      <c r="G93" s="20"/>
      <c r="H93" s="20"/>
      <c r="I93" s="20"/>
      <c r="J93" s="20"/>
    </row>
    <row r="94" spans="1:10" s="5" customFormat="1" ht="15">
      <c r="A94" s="17" t="s">
        <v>98</v>
      </c>
      <c r="B94" s="17" t="s">
        <v>11</v>
      </c>
      <c r="C94" s="17" t="s">
        <v>2</v>
      </c>
      <c r="D94" s="17"/>
      <c r="E94" s="17"/>
      <c r="F94" s="17"/>
      <c r="G94" s="17"/>
      <c r="H94" s="17"/>
      <c r="I94" s="17"/>
      <c r="J94" s="17"/>
    </row>
    <row r="95" spans="1:10" s="5" customFormat="1" ht="15">
      <c r="A95" s="26" t="s">
        <v>99</v>
      </c>
      <c r="B95" s="27">
        <v>0.632</v>
      </c>
      <c r="C95" s="28">
        <f aca="true" t="shared" si="24" ref="C95:C107">1000/B95</f>
        <v>1582.2784810126582</v>
      </c>
      <c r="D95" s="20">
        <f aca="true" t="shared" si="25" ref="D95:D107">B95*60</f>
        <v>37.92</v>
      </c>
      <c r="E95" s="20">
        <f aca="true" t="shared" si="26" ref="E95:E107">58*B95</f>
        <v>36.656</v>
      </c>
      <c r="F95" s="20">
        <f aca="true" t="shared" si="27" ref="F95:F107">B95*57</f>
        <v>36.024</v>
      </c>
      <c r="G95" s="20">
        <f aca="true" t="shared" si="28" ref="G95:G107">56*B95</f>
        <v>35.392</v>
      </c>
      <c r="H95" s="20">
        <f aca="true" t="shared" si="29" ref="H95:H107">B95*55</f>
        <v>34.76</v>
      </c>
      <c r="I95" s="20">
        <f aca="true" t="shared" si="30" ref="I95:I107">B95*54</f>
        <v>34.128</v>
      </c>
      <c r="J95" s="20">
        <f aca="true" t="shared" si="31" ref="J95:J107">B95*53</f>
        <v>33.496</v>
      </c>
    </row>
    <row r="96" spans="1:10" s="5" customFormat="1" ht="15">
      <c r="A96" s="26" t="s">
        <v>100</v>
      </c>
      <c r="B96" s="27">
        <v>0.812</v>
      </c>
      <c r="C96" s="28">
        <f t="shared" si="24"/>
        <v>1231.527093596059</v>
      </c>
      <c r="D96" s="20">
        <f t="shared" si="25"/>
        <v>48.720000000000006</v>
      </c>
      <c r="E96" s="20">
        <f t="shared" si="26"/>
        <v>47.096000000000004</v>
      </c>
      <c r="F96" s="20">
        <f t="shared" si="27"/>
        <v>46.284000000000006</v>
      </c>
      <c r="G96" s="20">
        <f t="shared" si="28"/>
        <v>45.472</v>
      </c>
      <c r="H96" s="20">
        <f t="shared" si="29"/>
        <v>44.660000000000004</v>
      </c>
      <c r="I96" s="20">
        <f t="shared" si="30"/>
        <v>43.848000000000006</v>
      </c>
      <c r="J96" s="20">
        <f t="shared" si="31"/>
        <v>43.036</v>
      </c>
    </row>
    <row r="97" spans="1:10" s="5" customFormat="1" ht="15">
      <c r="A97" s="26" t="s">
        <v>101</v>
      </c>
      <c r="B97" s="27">
        <v>0.903</v>
      </c>
      <c r="C97" s="28">
        <f t="shared" si="24"/>
        <v>1107.4197120708748</v>
      </c>
      <c r="D97" s="20">
        <f t="shared" si="25"/>
        <v>54.18</v>
      </c>
      <c r="E97" s="20">
        <f t="shared" si="26"/>
        <v>52.374</v>
      </c>
      <c r="F97" s="20">
        <f t="shared" si="27"/>
        <v>51.471000000000004</v>
      </c>
      <c r="G97" s="20">
        <f t="shared" si="28"/>
        <v>50.568</v>
      </c>
      <c r="H97" s="20">
        <f t="shared" si="29"/>
        <v>49.665</v>
      </c>
      <c r="I97" s="20">
        <f t="shared" si="30"/>
        <v>48.762</v>
      </c>
      <c r="J97" s="20">
        <f t="shared" si="31"/>
        <v>47.859</v>
      </c>
    </row>
    <row r="98" spans="1:10" s="5" customFormat="1" ht="15">
      <c r="A98" s="26" t="s">
        <v>102</v>
      </c>
      <c r="B98" s="27">
        <v>1.084</v>
      </c>
      <c r="C98" s="28">
        <f t="shared" si="24"/>
        <v>922.5092250922509</v>
      </c>
      <c r="D98" s="20">
        <f t="shared" si="25"/>
        <v>65.04</v>
      </c>
      <c r="E98" s="20">
        <f t="shared" si="26"/>
        <v>62.87200000000001</v>
      </c>
      <c r="F98" s="20">
        <f t="shared" si="27"/>
        <v>61.788000000000004</v>
      </c>
      <c r="G98" s="20">
        <f t="shared" si="28"/>
        <v>60.70400000000001</v>
      </c>
      <c r="H98" s="20">
        <f t="shared" si="29"/>
        <v>59.620000000000005</v>
      </c>
      <c r="I98" s="20">
        <f t="shared" si="30"/>
        <v>58.536</v>
      </c>
      <c r="J98" s="20">
        <f t="shared" si="31"/>
        <v>57.452000000000005</v>
      </c>
    </row>
    <row r="99" spans="1:10" s="5" customFormat="1" ht="15">
      <c r="A99" s="26" t="s">
        <v>103</v>
      </c>
      <c r="B99" s="27">
        <v>0.901</v>
      </c>
      <c r="C99" s="28">
        <f t="shared" si="24"/>
        <v>1109.8779134295228</v>
      </c>
      <c r="D99" s="20">
        <f t="shared" si="25"/>
        <v>54.06</v>
      </c>
      <c r="E99" s="20">
        <f t="shared" si="26"/>
        <v>52.258</v>
      </c>
      <c r="F99" s="20">
        <f t="shared" si="27"/>
        <v>51.357</v>
      </c>
      <c r="G99" s="20">
        <f t="shared" si="28"/>
        <v>50.456</v>
      </c>
      <c r="H99" s="20">
        <f t="shared" si="29"/>
        <v>49.555</v>
      </c>
      <c r="I99" s="20">
        <f t="shared" si="30"/>
        <v>48.654</v>
      </c>
      <c r="J99" s="20">
        <f t="shared" si="31"/>
        <v>47.753</v>
      </c>
    </row>
    <row r="100" spans="1:10" s="5" customFormat="1" ht="15">
      <c r="A100" s="26" t="s">
        <v>104</v>
      </c>
      <c r="B100" s="27">
        <v>1.16</v>
      </c>
      <c r="C100" s="28">
        <f t="shared" si="24"/>
        <v>862.0689655172414</v>
      </c>
      <c r="D100" s="20">
        <f t="shared" si="25"/>
        <v>69.6</v>
      </c>
      <c r="E100" s="20">
        <f t="shared" si="26"/>
        <v>67.28</v>
      </c>
      <c r="F100" s="20">
        <f t="shared" si="27"/>
        <v>66.11999999999999</v>
      </c>
      <c r="G100" s="20">
        <f t="shared" si="28"/>
        <v>64.96</v>
      </c>
      <c r="H100" s="20">
        <f t="shared" si="29"/>
        <v>63.8</v>
      </c>
      <c r="I100" s="20">
        <f t="shared" si="30"/>
        <v>62.63999999999999</v>
      </c>
      <c r="J100" s="20">
        <f t="shared" si="31"/>
        <v>61.48</v>
      </c>
    </row>
    <row r="101" spans="1:10" s="5" customFormat="1" ht="15">
      <c r="A101" s="26" t="s">
        <v>105</v>
      </c>
      <c r="B101" s="27">
        <v>1.29</v>
      </c>
      <c r="C101" s="28">
        <f t="shared" si="24"/>
        <v>775.1937984496124</v>
      </c>
      <c r="D101" s="20">
        <f t="shared" si="25"/>
        <v>77.4</v>
      </c>
      <c r="E101" s="20">
        <f t="shared" si="26"/>
        <v>74.82000000000001</v>
      </c>
      <c r="F101" s="20">
        <f t="shared" si="27"/>
        <v>73.53</v>
      </c>
      <c r="G101" s="20">
        <f t="shared" si="28"/>
        <v>72.24000000000001</v>
      </c>
      <c r="H101" s="20">
        <f t="shared" si="29"/>
        <v>70.95</v>
      </c>
      <c r="I101" s="20">
        <f t="shared" si="30"/>
        <v>69.66</v>
      </c>
      <c r="J101" s="20">
        <f t="shared" si="31"/>
        <v>68.37</v>
      </c>
    </row>
    <row r="102" spans="1:10" s="5" customFormat="1" ht="15">
      <c r="A102" s="26" t="s">
        <v>106</v>
      </c>
      <c r="B102" s="27">
        <v>1.55</v>
      </c>
      <c r="C102" s="28">
        <f t="shared" si="24"/>
        <v>645.1612903225806</v>
      </c>
      <c r="D102" s="20">
        <f t="shared" si="25"/>
        <v>93</v>
      </c>
      <c r="E102" s="20">
        <f t="shared" si="26"/>
        <v>89.9</v>
      </c>
      <c r="F102" s="20">
        <f t="shared" si="27"/>
        <v>88.35000000000001</v>
      </c>
      <c r="G102" s="20">
        <f t="shared" si="28"/>
        <v>86.8</v>
      </c>
      <c r="H102" s="20">
        <f t="shared" si="29"/>
        <v>85.25</v>
      </c>
      <c r="I102" s="20">
        <f t="shared" si="30"/>
        <v>83.7</v>
      </c>
      <c r="J102" s="20">
        <f t="shared" si="31"/>
        <v>82.15</v>
      </c>
    </row>
    <row r="103" spans="1:10" s="5" customFormat="1" ht="15">
      <c r="A103" s="26" t="s">
        <v>107</v>
      </c>
      <c r="B103" s="27">
        <v>1.932</v>
      </c>
      <c r="C103" s="28">
        <f t="shared" si="24"/>
        <v>517.5983436853003</v>
      </c>
      <c r="D103" s="20">
        <f t="shared" si="25"/>
        <v>115.92</v>
      </c>
      <c r="E103" s="20">
        <f t="shared" si="26"/>
        <v>112.056</v>
      </c>
      <c r="F103" s="20">
        <f t="shared" si="27"/>
        <v>110.124</v>
      </c>
      <c r="G103" s="20">
        <f t="shared" si="28"/>
        <v>108.192</v>
      </c>
      <c r="H103" s="20">
        <f t="shared" si="29"/>
        <v>106.25999999999999</v>
      </c>
      <c r="I103" s="20">
        <f t="shared" si="30"/>
        <v>104.328</v>
      </c>
      <c r="J103" s="20">
        <f t="shared" si="31"/>
        <v>102.396</v>
      </c>
    </row>
    <row r="104" spans="1:10" s="5" customFormat="1" ht="15">
      <c r="A104" s="26" t="s">
        <v>108</v>
      </c>
      <c r="B104" s="26">
        <v>0.84</v>
      </c>
      <c r="C104" s="28">
        <f t="shared" si="24"/>
        <v>1190.4761904761906</v>
      </c>
      <c r="D104" s="20">
        <f t="shared" si="25"/>
        <v>50.4</v>
      </c>
      <c r="E104" s="20">
        <f t="shared" si="26"/>
        <v>48.72</v>
      </c>
      <c r="F104" s="20">
        <f t="shared" si="27"/>
        <v>47.879999999999995</v>
      </c>
      <c r="G104" s="20">
        <f t="shared" si="28"/>
        <v>47.04</v>
      </c>
      <c r="H104" s="20">
        <f t="shared" si="29"/>
        <v>46.199999999999996</v>
      </c>
      <c r="I104" s="20">
        <f t="shared" si="30"/>
        <v>45.36</v>
      </c>
      <c r="J104" s="20">
        <f t="shared" si="31"/>
        <v>44.519999999999996</v>
      </c>
    </row>
    <row r="105" spans="1:10" s="5" customFormat="1" ht="15">
      <c r="A105" s="26" t="s">
        <v>109</v>
      </c>
      <c r="B105" s="26">
        <v>1.07</v>
      </c>
      <c r="C105" s="28">
        <f t="shared" si="24"/>
        <v>934.5794392523364</v>
      </c>
      <c r="D105" s="20">
        <f t="shared" si="25"/>
        <v>64.2</v>
      </c>
      <c r="E105" s="20">
        <f t="shared" si="26"/>
        <v>62.06</v>
      </c>
      <c r="F105" s="20">
        <f t="shared" si="27"/>
        <v>60.99</v>
      </c>
      <c r="G105" s="20">
        <f t="shared" si="28"/>
        <v>59.92</v>
      </c>
      <c r="H105" s="20">
        <f t="shared" si="29"/>
        <v>58.85</v>
      </c>
      <c r="I105" s="20">
        <f t="shared" si="30"/>
        <v>57.78</v>
      </c>
      <c r="J105" s="20">
        <f t="shared" si="31"/>
        <v>56.71</v>
      </c>
    </row>
    <row r="106" spans="1:10" s="5" customFormat="1" ht="15">
      <c r="A106" s="26" t="s">
        <v>110</v>
      </c>
      <c r="B106" s="26">
        <v>1.19</v>
      </c>
      <c r="C106" s="28">
        <f t="shared" si="24"/>
        <v>840.3361344537816</v>
      </c>
      <c r="D106" s="20">
        <f t="shared" si="25"/>
        <v>71.39999999999999</v>
      </c>
      <c r="E106" s="20">
        <f t="shared" si="26"/>
        <v>69.02</v>
      </c>
      <c r="F106" s="20">
        <f t="shared" si="27"/>
        <v>67.83</v>
      </c>
      <c r="G106" s="20">
        <f t="shared" si="28"/>
        <v>66.64</v>
      </c>
      <c r="H106" s="20">
        <f t="shared" si="29"/>
        <v>65.45</v>
      </c>
      <c r="I106" s="20">
        <f t="shared" si="30"/>
        <v>64.25999999999999</v>
      </c>
      <c r="J106" s="20">
        <f t="shared" si="31"/>
        <v>63.07</v>
      </c>
    </row>
    <row r="107" spans="1:10" s="5" customFormat="1" ht="15">
      <c r="A107" s="26" t="s">
        <v>111</v>
      </c>
      <c r="B107" s="26">
        <v>1.43</v>
      </c>
      <c r="C107" s="28">
        <f t="shared" si="24"/>
        <v>699.3006993006993</v>
      </c>
      <c r="D107" s="20">
        <f t="shared" si="25"/>
        <v>85.8</v>
      </c>
      <c r="E107" s="20">
        <f t="shared" si="26"/>
        <v>82.94</v>
      </c>
      <c r="F107" s="20">
        <f t="shared" si="27"/>
        <v>81.50999999999999</v>
      </c>
      <c r="G107" s="20">
        <f t="shared" si="28"/>
        <v>80.08</v>
      </c>
      <c r="H107" s="20">
        <f t="shared" si="29"/>
        <v>78.64999999999999</v>
      </c>
      <c r="I107" s="20">
        <f t="shared" si="30"/>
        <v>77.22</v>
      </c>
      <c r="J107" s="20">
        <f t="shared" si="31"/>
        <v>75.78999999999999</v>
      </c>
    </row>
    <row r="108" spans="1:10" s="5" customFormat="1" ht="15">
      <c r="A108" s="29" t="s">
        <v>112</v>
      </c>
      <c r="B108" s="17" t="s">
        <v>11</v>
      </c>
      <c r="C108" s="17" t="s">
        <v>2</v>
      </c>
      <c r="D108" s="17"/>
      <c r="E108" s="30" t="s">
        <v>113</v>
      </c>
      <c r="F108" s="30" t="s">
        <v>114</v>
      </c>
      <c r="G108" s="30" t="s">
        <v>115</v>
      </c>
      <c r="H108" s="30" t="s">
        <v>116</v>
      </c>
      <c r="I108" s="30" t="s">
        <v>117</v>
      </c>
      <c r="J108" s="30" t="s">
        <v>118</v>
      </c>
    </row>
    <row r="109" spans="1:10" s="5" customFormat="1" ht="15">
      <c r="A109" s="31" t="s">
        <v>119</v>
      </c>
      <c r="B109" s="31">
        <v>0.754</v>
      </c>
      <c r="C109" s="32">
        <f aca="true" t="shared" si="32" ref="C109:C122">1000/B109</f>
        <v>1326.2599469496022</v>
      </c>
      <c r="D109" s="20">
        <f aca="true" t="shared" si="33" ref="D109:D122">B109*120</f>
        <v>90.48</v>
      </c>
      <c r="E109" s="33">
        <f aca="true" t="shared" si="34" ref="E109:E122">D109*0.1</f>
        <v>9.048</v>
      </c>
      <c r="F109" s="33">
        <f aca="true" t="shared" si="35" ref="F109:F122">D109*0.15</f>
        <v>13.572000000000001</v>
      </c>
      <c r="G109" s="33">
        <f>D109*0.2</f>
        <v>18.096</v>
      </c>
      <c r="H109" s="33">
        <f aca="true" t="shared" si="36" ref="H109:H122">D109*0.25</f>
        <v>22.62</v>
      </c>
      <c r="I109" s="33">
        <f aca="true" t="shared" si="37" ref="I109:I122">D109*0.3</f>
        <v>27.144000000000005</v>
      </c>
      <c r="J109" s="33">
        <f aca="true" t="shared" si="38" ref="J109:J122">D109*0.5</f>
        <v>45.24</v>
      </c>
    </row>
    <row r="110" spans="1:10" s="5" customFormat="1" ht="15">
      <c r="A110" s="31" t="s">
        <v>120</v>
      </c>
      <c r="B110" s="31">
        <v>0.904</v>
      </c>
      <c r="C110" s="32">
        <f t="shared" si="32"/>
        <v>1106.1946902654868</v>
      </c>
      <c r="D110" s="20">
        <f t="shared" si="33"/>
        <v>108.48</v>
      </c>
      <c r="E110" s="33">
        <f t="shared" si="34"/>
        <v>10.848</v>
      </c>
      <c r="F110" s="33">
        <f t="shared" si="35"/>
        <v>16.272</v>
      </c>
      <c r="G110" s="33">
        <f>D110*0.2</f>
        <v>21.696</v>
      </c>
      <c r="H110" s="33">
        <f t="shared" si="36"/>
        <v>27.12</v>
      </c>
      <c r="I110" s="33">
        <f t="shared" si="37"/>
        <v>32.544000000000004</v>
      </c>
      <c r="J110" s="33">
        <f t="shared" si="38"/>
        <v>54.24</v>
      </c>
    </row>
    <row r="111" spans="1:10" s="5" customFormat="1" ht="15">
      <c r="A111" s="31" t="s">
        <v>121</v>
      </c>
      <c r="B111" s="31">
        <v>1.13</v>
      </c>
      <c r="C111" s="32">
        <f t="shared" si="32"/>
        <v>884.9557522123895</v>
      </c>
      <c r="D111" s="20">
        <f t="shared" si="33"/>
        <v>135.6</v>
      </c>
      <c r="E111" s="33">
        <f t="shared" si="34"/>
        <v>13.56</v>
      </c>
      <c r="F111" s="33">
        <f t="shared" si="35"/>
        <v>20.34</v>
      </c>
      <c r="G111" s="33">
        <v>33</v>
      </c>
      <c r="H111" s="33">
        <f t="shared" si="36"/>
        <v>33.9</v>
      </c>
      <c r="I111" s="33">
        <f t="shared" si="37"/>
        <v>40.68000000000001</v>
      </c>
      <c r="J111" s="33">
        <f t="shared" si="38"/>
        <v>67.8</v>
      </c>
    </row>
    <row r="112" spans="1:10" s="5" customFormat="1" ht="15">
      <c r="A112" s="31" t="s">
        <v>122</v>
      </c>
      <c r="B112" s="31">
        <v>1.51</v>
      </c>
      <c r="C112" s="32">
        <f t="shared" si="32"/>
        <v>662.2516556291391</v>
      </c>
      <c r="D112" s="20">
        <f t="shared" si="33"/>
        <v>181.2</v>
      </c>
      <c r="E112" s="33">
        <f t="shared" si="34"/>
        <v>18.12</v>
      </c>
      <c r="F112" s="33">
        <f t="shared" si="35"/>
        <v>27.179999999999996</v>
      </c>
      <c r="G112" s="33">
        <f aca="true" t="shared" si="39" ref="G112:G122">D112*0.2</f>
        <v>36.24</v>
      </c>
      <c r="H112" s="33">
        <f t="shared" si="36"/>
        <v>45.3</v>
      </c>
      <c r="I112" s="33">
        <f t="shared" si="37"/>
        <v>54.36000000000001</v>
      </c>
      <c r="J112" s="33">
        <f t="shared" si="38"/>
        <v>90.6</v>
      </c>
    </row>
    <row r="113" spans="1:10" s="5" customFormat="1" ht="15">
      <c r="A113" s="31" t="s">
        <v>123</v>
      </c>
      <c r="B113" s="31">
        <v>1.884</v>
      </c>
      <c r="C113" s="32">
        <f t="shared" si="32"/>
        <v>530.7855626326964</v>
      </c>
      <c r="D113" s="20">
        <f t="shared" si="33"/>
        <v>226.07999999999998</v>
      </c>
      <c r="E113" s="33">
        <f t="shared" si="34"/>
        <v>22.608</v>
      </c>
      <c r="F113" s="33">
        <f t="shared" si="35"/>
        <v>33.912</v>
      </c>
      <c r="G113" s="33">
        <f t="shared" si="39"/>
        <v>45.216</v>
      </c>
      <c r="H113" s="33">
        <f t="shared" si="36"/>
        <v>56.519999999999996</v>
      </c>
      <c r="I113" s="33">
        <f t="shared" si="37"/>
        <v>67.82400000000001</v>
      </c>
      <c r="J113" s="33">
        <f t="shared" si="38"/>
        <v>113.03999999999999</v>
      </c>
    </row>
    <row r="114" spans="1:10" s="5" customFormat="1" ht="15">
      <c r="A114" s="31" t="s">
        <v>124</v>
      </c>
      <c r="B114" s="31">
        <v>2.261</v>
      </c>
      <c r="C114" s="32">
        <f t="shared" si="32"/>
        <v>442.282176028306</v>
      </c>
      <c r="D114" s="20">
        <f t="shared" si="33"/>
        <v>271.32</v>
      </c>
      <c r="E114" s="33">
        <f t="shared" si="34"/>
        <v>27.132</v>
      </c>
      <c r="F114" s="33">
        <f t="shared" si="35"/>
        <v>40.698</v>
      </c>
      <c r="G114" s="33">
        <f t="shared" si="39"/>
        <v>54.264</v>
      </c>
      <c r="H114" s="33">
        <f t="shared" si="36"/>
        <v>67.83</v>
      </c>
      <c r="I114" s="33">
        <f t="shared" si="37"/>
        <v>81.39600000000002</v>
      </c>
      <c r="J114" s="33">
        <f t="shared" si="38"/>
        <v>135.66</v>
      </c>
    </row>
    <row r="115" spans="1:10" s="5" customFormat="1" ht="15">
      <c r="A115" s="31" t="s">
        <v>125</v>
      </c>
      <c r="B115" s="31">
        <v>1.72</v>
      </c>
      <c r="C115" s="32">
        <f t="shared" si="32"/>
        <v>581.3953488372093</v>
      </c>
      <c r="D115" s="20">
        <f t="shared" si="33"/>
        <v>206.4</v>
      </c>
      <c r="E115" s="33">
        <f t="shared" si="34"/>
        <v>20.64</v>
      </c>
      <c r="F115" s="33">
        <f t="shared" si="35"/>
        <v>30.96</v>
      </c>
      <c r="G115" s="33">
        <f t="shared" si="39"/>
        <v>41.28</v>
      </c>
      <c r="H115" s="33">
        <f t="shared" si="36"/>
        <v>51.6</v>
      </c>
      <c r="I115" s="33">
        <f t="shared" si="37"/>
        <v>61.92000000000001</v>
      </c>
      <c r="J115" s="33">
        <f t="shared" si="38"/>
        <v>103.2</v>
      </c>
    </row>
    <row r="116" spans="1:10" s="5" customFormat="1" ht="15">
      <c r="A116" s="31" t="s">
        <v>126</v>
      </c>
      <c r="B116" s="31">
        <v>2.292</v>
      </c>
      <c r="C116" s="32">
        <f t="shared" si="32"/>
        <v>436.30017452006985</v>
      </c>
      <c r="D116" s="20">
        <f t="shared" si="33"/>
        <v>275.03999999999996</v>
      </c>
      <c r="E116" s="33">
        <f t="shared" si="34"/>
        <v>27.503999999999998</v>
      </c>
      <c r="F116" s="33">
        <f t="shared" si="35"/>
        <v>41.25599999999999</v>
      </c>
      <c r="G116" s="33">
        <f t="shared" si="39"/>
        <v>55.007999999999996</v>
      </c>
      <c r="H116" s="33">
        <f t="shared" si="36"/>
        <v>68.75999999999999</v>
      </c>
      <c r="I116" s="33">
        <f t="shared" si="37"/>
        <v>82.512</v>
      </c>
      <c r="J116" s="33">
        <f t="shared" si="38"/>
        <v>137.51999999999998</v>
      </c>
    </row>
    <row r="117" spans="1:10" s="5" customFormat="1" ht="15">
      <c r="A117" s="31" t="s">
        <v>127</v>
      </c>
      <c r="B117" s="31">
        <v>2.87</v>
      </c>
      <c r="C117" s="32">
        <f t="shared" si="32"/>
        <v>348.4320557491289</v>
      </c>
      <c r="D117" s="20">
        <f t="shared" si="33"/>
        <v>344.40000000000003</v>
      </c>
      <c r="E117" s="33">
        <f t="shared" si="34"/>
        <v>34.440000000000005</v>
      </c>
      <c r="F117" s="33">
        <f t="shared" si="35"/>
        <v>51.660000000000004</v>
      </c>
      <c r="G117" s="33">
        <f t="shared" si="39"/>
        <v>68.88000000000001</v>
      </c>
      <c r="H117" s="33">
        <f t="shared" si="36"/>
        <v>86.10000000000001</v>
      </c>
      <c r="I117" s="33">
        <f t="shared" si="37"/>
        <v>103.32000000000002</v>
      </c>
      <c r="J117" s="33">
        <f t="shared" si="38"/>
        <v>172.20000000000002</v>
      </c>
    </row>
    <row r="118" spans="1:10" s="5" customFormat="1" ht="15">
      <c r="A118" s="31" t="s">
        <v>128</v>
      </c>
      <c r="B118" s="31">
        <v>3.44</v>
      </c>
      <c r="C118" s="32">
        <f t="shared" si="32"/>
        <v>290.69767441860466</v>
      </c>
      <c r="D118" s="20">
        <f t="shared" si="33"/>
        <v>412.8</v>
      </c>
      <c r="E118" s="33">
        <f t="shared" si="34"/>
        <v>41.28</v>
      </c>
      <c r="F118" s="33">
        <f t="shared" si="35"/>
        <v>61.92</v>
      </c>
      <c r="G118" s="33">
        <f t="shared" si="39"/>
        <v>82.56</v>
      </c>
      <c r="H118" s="33">
        <f t="shared" si="36"/>
        <v>103.2</v>
      </c>
      <c r="I118" s="33">
        <f t="shared" si="37"/>
        <v>123.84000000000002</v>
      </c>
      <c r="J118" s="33">
        <f t="shared" si="38"/>
        <v>206.4</v>
      </c>
    </row>
    <row r="119" spans="1:10" s="5" customFormat="1" ht="15">
      <c r="A119" s="31" t="s">
        <v>129</v>
      </c>
      <c r="B119" s="31">
        <v>2.31</v>
      </c>
      <c r="C119" s="32">
        <f t="shared" si="32"/>
        <v>432.9004329004329</v>
      </c>
      <c r="D119" s="20">
        <f t="shared" si="33"/>
        <v>277.2</v>
      </c>
      <c r="E119" s="33">
        <f t="shared" si="34"/>
        <v>27.72</v>
      </c>
      <c r="F119" s="33">
        <f t="shared" si="35"/>
        <v>41.58</v>
      </c>
      <c r="G119" s="33">
        <f t="shared" si="39"/>
        <v>55.44</v>
      </c>
      <c r="H119" s="33">
        <f t="shared" si="36"/>
        <v>69.3</v>
      </c>
      <c r="I119" s="33">
        <f t="shared" si="37"/>
        <v>83.16000000000001</v>
      </c>
      <c r="J119" s="33">
        <f t="shared" si="38"/>
        <v>138.6</v>
      </c>
    </row>
    <row r="120" spans="1:10" s="5" customFormat="1" ht="15">
      <c r="A120" s="31" t="s">
        <v>130</v>
      </c>
      <c r="B120" s="31">
        <v>3.08</v>
      </c>
      <c r="C120" s="32">
        <f t="shared" si="32"/>
        <v>324.67532467532465</v>
      </c>
      <c r="D120" s="20">
        <f t="shared" si="33"/>
        <v>369.6</v>
      </c>
      <c r="E120" s="33">
        <f t="shared" si="34"/>
        <v>36.96</v>
      </c>
      <c r="F120" s="33">
        <f t="shared" si="35"/>
        <v>55.440000000000005</v>
      </c>
      <c r="G120" s="33">
        <f t="shared" si="39"/>
        <v>73.92</v>
      </c>
      <c r="H120" s="33">
        <f t="shared" si="36"/>
        <v>92.4</v>
      </c>
      <c r="I120" s="33">
        <f t="shared" si="37"/>
        <v>110.88000000000002</v>
      </c>
      <c r="J120" s="33">
        <f t="shared" si="38"/>
        <v>184.8</v>
      </c>
    </row>
    <row r="121" spans="1:10" s="5" customFormat="1" ht="15">
      <c r="A121" s="31" t="s">
        <v>131</v>
      </c>
      <c r="B121" s="31">
        <v>3.85</v>
      </c>
      <c r="C121" s="32">
        <f t="shared" si="32"/>
        <v>259.7402597402597</v>
      </c>
      <c r="D121" s="20">
        <f t="shared" si="33"/>
        <v>462</v>
      </c>
      <c r="E121" s="33">
        <f t="shared" si="34"/>
        <v>46.2</v>
      </c>
      <c r="F121" s="33">
        <f t="shared" si="35"/>
        <v>69.3</v>
      </c>
      <c r="G121" s="33">
        <f t="shared" si="39"/>
        <v>92.4</v>
      </c>
      <c r="H121" s="33">
        <f t="shared" si="36"/>
        <v>115.5</v>
      </c>
      <c r="I121" s="33">
        <f t="shared" si="37"/>
        <v>138.60000000000002</v>
      </c>
      <c r="J121" s="33">
        <f t="shared" si="38"/>
        <v>231</v>
      </c>
    </row>
    <row r="122" spans="1:10" s="5" customFormat="1" ht="15">
      <c r="A122" s="31" t="s">
        <v>132</v>
      </c>
      <c r="B122" s="31">
        <v>4.62</v>
      </c>
      <c r="C122" s="32">
        <f t="shared" si="32"/>
        <v>216.45021645021646</v>
      </c>
      <c r="D122" s="20">
        <f t="shared" si="33"/>
        <v>554.4</v>
      </c>
      <c r="E122" s="33">
        <f t="shared" si="34"/>
        <v>55.44</v>
      </c>
      <c r="F122" s="33">
        <f t="shared" si="35"/>
        <v>83.16</v>
      </c>
      <c r="G122" s="33">
        <f t="shared" si="39"/>
        <v>110.88</v>
      </c>
      <c r="H122" s="33">
        <f t="shared" si="36"/>
        <v>138.6</v>
      </c>
      <c r="I122" s="33">
        <f t="shared" si="37"/>
        <v>166.32000000000002</v>
      </c>
      <c r="J122" s="33">
        <f t="shared" si="38"/>
        <v>277.2</v>
      </c>
    </row>
    <row r="123" spans="1:10" s="5" customFormat="1" ht="15">
      <c r="A123" s="29" t="s">
        <v>133</v>
      </c>
      <c r="B123" s="17" t="s">
        <v>11</v>
      </c>
      <c r="C123" s="17" t="s">
        <v>2</v>
      </c>
      <c r="D123" s="17" t="s">
        <v>134</v>
      </c>
      <c r="E123" s="30" t="s">
        <v>135</v>
      </c>
      <c r="F123" s="30" t="s">
        <v>136</v>
      </c>
      <c r="G123" s="30" t="s">
        <v>137</v>
      </c>
      <c r="H123" s="30" t="s">
        <v>138</v>
      </c>
      <c r="I123" s="30" t="s">
        <v>139</v>
      </c>
      <c r="J123" s="30" t="s">
        <v>140</v>
      </c>
    </row>
    <row r="124" spans="1:10" s="5" customFormat="1" ht="15">
      <c r="A124" s="31" t="s">
        <v>141</v>
      </c>
      <c r="B124" s="32">
        <v>1.722</v>
      </c>
      <c r="C124" s="32">
        <f aca="true" t="shared" si="40" ref="C124:C131">1000/B124</f>
        <v>580.7200929152149</v>
      </c>
      <c r="D124" s="33">
        <f aca="true" t="shared" si="41" ref="D124:D131">B124*120</f>
        <v>206.64</v>
      </c>
      <c r="E124" s="33">
        <f aca="true" t="shared" si="42" ref="E124:E131">D124*0.1</f>
        <v>20.664</v>
      </c>
      <c r="F124" s="33">
        <f aca="true" t="shared" si="43" ref="F124:F131">D124*0.15</f>
        <v>30.995999999999995</v>
      </c>
      <c r="G124" s="33">
        <f aca="true" t="shared" si="44" ref="G124:G131">D124*0.2</f>
        <v>41.328</v>
      </c>
      <c r="H124" s="33">
        <f aca="true" t="shared" si="45" ref="H124:H131">D124*0.25</f>
        <v>51.66</v>
      </c>
      <c r="I124" s="33">
        <f aca="true" t="shared" si="46" ref="I124:I131">D124*0.3</f>
        <v>61.992000000000004</v>
      </c>
      <c r="J124" s="33">
        <f aca="true" t="shared" si="47" ref="J124:J131">D124*0.5</f>
        <v>103.32</v>
      </c>
    </row>
    <row r="125" spans="1:10" s="5" customFormat="1" ht="15">
      <c r="A125" s="31" t="s">
        <v>142</v>
      </c>
      <c r="B125" s="32">
        <v>2.292</v>
      </c>
      <c r="C125" s="32">
        <f t="shared" si="40"/>
        <v>436.30017452006985</v>
      </c>
      <c r="D125" s="33">
        <f t="shared" si="41"/>
        <v>275.03999999999996</v>
      </c>
      <c r="E125" s="33">
        <f t="shared" si="42"/>
        <v>27.503999999999998</v>
      </c>
      <c r="F125" s="33">
        <f t="shared" si="43"/>
        <v>41.25599999999999</v>
      </c>
      <c r="G125" s="33">
        <f t="shared" si="44"/>
        <v>55.007999999999996</v>
      </c>
      <c r="H125" s="33">
        <f t="shared" si="45"/>
        <v>68.75999999999999</v>
      </c>
      <c r="I125" s="33">
        <f t="shared" si="46"/>
        <v>82.512</v>
      </c>
      <c r="J125" s="33">
        <f t="shared" si="47"/>
        <v>137.51999999999998</v>
      </c>
    </row>
    <row r="126" spans="1:10" s="5" customFormat="1" ht="15">
      <c r="A126" s="21" t="s">
        <v>143</v>
      </c>
      <c r="B126" s="32">
        <v>2.87</v>
      </c>
      <c r="C126" s="32">
        <f t="shared" si="40"/>
        <v>348.4320557491289</v>
      </c>
      <c r="D126" s="33">
        <f t="shared" si="41"/>
        <v>344.40000000000003</v>
      </c>
      <c r="E126" s="33">
        <f t="shared" si="42"/>
        <v>34.440000000000005</v>
      </c>
      <c r="F126" s="33">
        <f t="shared" si="43"/>
        <v>51.660000000000004</v>
      </c>
      <c r="G126" s="33">
        <f t="shared" si="44"/>
        <v>68.88000000000001</v>
      </c>
      <c r="H126" s="33">
        <f t="shared" si="45"/>
        <v>86.10000000000001</v>
      </c>
      <c r="I126" s="33">
        <f t="shared" si="46"/>
        <v>103.32000000000002</v>
      </c>
      <c r="J126" s="33">
        <f t="shared" si="47"/>
        <v>172.20000000000002</v>
      </c>
    </row>
    <row r="127" spans="1:10" s="5" customFormat="1" ht="15">
      <c r="A127" s="21" t="s">
        <v>144</v>
      </c>
      <c r="B127" s="32">
        <v>3.44</v>
      </c>
      <c r="C127" s="32">
        <f t="shared" si="40"/>
        <v>290.69767441860466</v>
      </c>
      <c r="D127" s="33">
        <f t="shared" si="41"/>
        <v>412.8</v>
      </c>
      <c r="E127" s="33">
        <f t="shared" si="42"/>
        <v>41.28</v>
      </c>
      <c r="F127" s="33">
        <f t="shared" si="43"/>
        <v>61.92</v>
      </c>
      <c r="G127" s="33">
        <f t="shared" si="44"/>
        <v>82.56</v>
      </c>
      <c r="H127" s="33">
        <f t="shared" si="45"/>
        <v>103.2</v>
      </c>
      <c r="I127" s="33">
        <f t="shared" si="46"/>
        <v>123.84000000000002</v>
      </c>
      <c r="J127" s="33">
        <f t="shared" si="47"/>
        <v>206.4</v>
      </c>
    </row>
    <row r="128" spans="1:10" s="5" customFormat="1" ht="15">
      <c r="A128" s="21" t="s">
        <v>145</v>
      </c>
      <c r="B128" s="32">
        <v>2.014</v>
      </c>
      <c r="C128" s="32">
        <f t="shared" si="40"/>
        <v>496.524329692155</v>
      </c>
      <c r="D128" s="33">
        <f t="shared" si="41"/>
        <v>241.67999999999998</v>
      </c>
      <c r="E128" s="33">
        <f t="shared" si="42"/>
        <v>24.168</v>
      </c>
      <c r="F128" s="33">
        <f t="shared" si="43"/>
        <v>36.251999999999995</v>
      </c>
      <c r="G128" s="33">
        <f t="shared" si="44"/>
        <v>48.336</v>
      </c>
      <c r="H128" s="33">
        <f t="shared" si="45"/>
        <v>60.419999999999995</v>
      </c>
      <c r="I128" s="33">
        <f t="shared" si="46"/>
        <v>72.504</v>
      </c>
      <c r="J128" s="33">
        <f t="shared" si="47"/>
        <v>120.83999999999999</v>
      </c>
    </row>
    <row r="129" spans="1:10" s="5" customFormat="1" ht="15">
      <c r="A129" s="21" t="s">
        <v>146</v>
      </c>
      <c r="B129" s="32">
        <v>2.7</v>
      </c>
      <c r="C129" s="32">
        <f t="shared" si="40"/>
        <v>370.3703703703703</v>
      </c>
      <c r="D129" s="33">
        <f t="shared" si="41"/>
        <v>324</v>
      </c>
      <c r="E129" s="33">
        <f t="shared" si="42"/>
        <v>32.4</v>
      </c>
      <c r="F129" s="33">
        <f t="shared" si="43"/>
        <v>48.6</v>
      </c>
      <c r="G129" s="33">
        <f t="shared" si="44"/>
        <v>64.8</v>
      </c>
      <c r="H129" s="33">
        <f t="shared" si="45"/>
        <v>81</v>
      </c>
      <c r="I129" s="33">
        <f t="shared" si="46"/>
        <v>97.20000000000002</v>
      </c>
      <c r="J129" s="33">
        <f t="shared" si="47"/>
        <v>162</v>
      </c>
    </row>
    <row r="130" spans="1:10" s="5" customFormat="1" ht="15">
      <c r="A130" s="31" t="s">
        <v>147</v>
      </c>
      <c r="B130" s="32">
        <v>3.36</v>
      </c>
      <c r="C130" s="32">
        <f t="shared" si="40"/>
        <v>297.61904761904765</v>
      </c>
      <c r="D130" s="33">
        <f t="shared" si="41"/>
        <v>403.2</v>
      </c>
      <c r="E130" s="33">
        <f t="shared" si="42"/>
        <v>40.32</v>
      </c>
      <c r="F130" s="33">
        <f t="shared" si="43"/>
        <v>60.48</v>
      </c>
      <c r="G130" s="33">
        <f t="shared" si="44"/>
        <v>80.64</v>
      </c>
      <c r="H130" s="33">
        <f t="shared" si="45"/>
        <v>100.8</v>
      </c>
      <c r="I130" s="33">
        <f t="shared" si="46"/>
        <v>120.96000000000001</v>
      </c>
      <c r="J130" s="33">
        <f t="shared" si="47"/>
        <v>201.6</v>
      </c>
    </row>
    <row r="131" spans="1:10" s="5" customFormat="1" ht="15">
      <c r="A131" s="31" t="s">
        <v>148</v>
      </c>
      <c r="B131" s="32">
        <v>4.03</v>
      </c>
      <c r="C131" s="32">
        <f t="shared" si="40"/>
        <v>248.13895781637714</v>
      </c>
      <c r="D131" s="33">
        <f t="shared" si="41"/>
        <v>483.6</v>
      </c>
      <c r="E131" s="33">
        <f t="shared" si="42"/>
        <v>48.36000000000001</v>
      </c>
      <c r="F131" s="33">
        <f t="shared" si="43"/>
        <v>72.54</v>
      </c>
      <c r="G131" s="33">
        <f t="shared" si="44"/>
        <v>96.72000000000001</v>
      </c>
      <c r="H131" s="33">
        <f t="shared" si="45"/>
        <v>120.9</v>
      </c>
      <c r="I131" s="33">
        <f t="shared" si="46"/>
        <v>145.08000000000004</v>
      </c>
      <c r="J131" s="33">
        <f t="shared" si="47"/>
        <v>241.8</v>
      </c>
    </row>
    <row r="132" spans="1:10" s="5" customFormat="1" ht="15">
      <c r="A132" s="34" t="s">
        <v>149</v>
      </c>
      <c r="B132" s="34" t="s">
        <v>150</v>
      </c>
      <c r="C132" s="34" t="s">
        <v>151</v>
      </c>
      <c r="D132" s="30" t="s">
        <v>152</v>
      </c>
      <c r="E132" s="30" t="s">
        <v>153</v>
      </c>
      <c r="F132" s="30" t="s">
        <v>154</v>
      </c>
      <c r="G132" s="30" t="s">
        <v>155</v>
      </c>
      <c r="H132" s="30" t="s">
        <v>156</v>
      </c>
      <c r="I132" s="30" t="s">
        <v>157</v>
      </c>
      <c r="J132" s="30" t="s">
        <v>158</v>
      </c>
    </row>
    <row r="133" spans="1:10" s="5" customFormat="1" ht="15">
      <c r="A133" s="21" t="s">
        <v>159</v>
      </c>
      <c r="B133" s="31">
        <v>0.165</v>
      </c>
      <c r="C133" s="31">
        <v>6060</v>
      </c>
      <c r="D133" s="33">
        <v>39</v>
      </c>
      <c r="E133" s="33">
        <v>390</v>
      </c>
      <c r="F133" s="33">
        <v>780</v>
      </c>
      <c r="G133" s="33">
        <f>D133*50</f>
        <v>1950</v>
      </c>
      <c r="H133" s="33">
        <f>D133*100</f>
        <v>3900</v>
      </c>
      <c r="I133" s="33">
        <f>D133*200</f>
        <v>7800</v>
      </c>
      <c r="J133" s="33">
        <f>D133*300</f>
        <v>11700</v>
      </c>
    </row>
    <row r="134" spans="1:10" s="5" customFormat="1" ht="15">
      <c r="A134" s="21" t="s">
        <v>160</v>
      </c>
      <c r="B134" s="31">
        <v>0.22</v>
      </c>
      <c r="C134" s="31">
        <v>4545</v>
      </c>
      <c r="D134" s="33">
        <v>52</v>
      </c>
      <c r="E134" s="33">
        <f>D134*10</f>
        <v>520</v>
      </c>
      <c r="F134" s="33">
        <f>D134*20</f>
        <v>1040</v>
      </c>
      <c r="G134" s="33">
        <f>D134*50</f>
        <v>2600</v>
      </c>
      <c r="H134" s="33">
        <f>D134*100</f>
        <v>5200</v>
      </c>
      <c r="I134" s="33">
        <f>D134*200</f>
        <v>10400</v>
      </c>
      <c r="J134" s="33">
        <f>D134*300</f>
        <v>15600</v>
      </c>
    </row>
    <row r="135" spans="1:10" s="5" customFormat="1" ht="15">
      <c r="A135" s="21" t="s">
        <v>161</v>
      </c>
      <c r="B135" s="31">
        <v>0.275</v>
      </c>
      <c r="C135" s="31">
        <v>3636</v>
      </c>
      <c r="D135" s="33">
        <v>65</v>
      </c>
      <c r="E135" s="33">
        <f>D135*10</f>
        <v>650</v>
      </c>
      <c r="F135" s="33">
        <f>D135*20</f>
        <v>1300</v>
      </c>
      <c r="G135" s="33">
        <f>D135*50</f>
        <v>3250</v>
      </c>
      <c r="H135" s="33">
        <f>D135*100</f>
        <v>6500</v>
      </c>
      <c r="I135" s="33">
        <f>D135*200</f>
        <v>13000</v>
      </c>
      <c r="J135" s="33">
        <f>D135*300</f>
        <v>19500</v>
      </c>
    </row>
    <row r="136" spans="1:10" s="5" customFormat="1" ht="15">
      <c r="A136" s="21" t="s">
        <v>162</v>
      </c>
      <c r="B136" s="31">
        <v>0.33</v>
      </c>
      <c r="C136" s="31">
        <v>3030</v>
      </c>
      <c r="D136" s="33">
        <v>78</v>
      </c>
      <c r="E136" s="33">
        <f>D136*10</f>
        <v>780</v>
      </c>
      <c r="F136" s="33">
        <f>D136*20</f>
        <v>1560</v>
      </c>
      <c r="G136" s="33">
        <f>D136*50</f>
        <v>3900</v>
      </c>
      <c r="H136" s="33">
        <f>D136*100</f>
        <v>7800</v>
      </c>
      <c r="I136" s="33">
        <f>D136*200</f>
        <v>15600</v>
      </c>
      <c r="J136" s="33">
        <f>D136*300</f>
        <v>23400</v>
      </c>
    </row>
    <row r="137" spans="1:8" s="5" customFormat="1" ht="15">
      <c r="A137" s="35"/>
      <c r="B137" s="35"/>
      <c r="C137" s="35"/>
      <c r="D137" s="36"/>
      <c r="E137" s="37"/>
      <c r="F137" s="38"/>
      <c r="G137" s="39"/>
      <c r="H137" s="39"/>
    </row>
    <row r="138" spans="1:8" s="5" customFormat="1" ht="15">
      <c r="A138" s="35"/>
      <c r="B138" s="35"/>
      <c r="C138" s="35"/>
      <c r="D138" s="36"/>
      <c r="E138" s="37"/>
      <c r="F138" s="38"/>
      <c r="G138" s="39"/>
      <c r="H138" s="39"/>
    </row>
    <row r="139" spans="1:8" s="5" customFormat="1" ht="15">
      <c r="A139" s="35"/>
      <c r="B139" s="35"/>
      <c r="C139" s="35"/>
      <c r="D139" s="36"/>
      <c r="E139" s="37"/>
      <c r="F139" s="38"/>
      <c r="G139" s="39"/>
      <c r="H139" s="39"/>
    </row>
    <row r="140" spans="1:8" s="5" customFormat="1" ht="15">
      <c r="A140" s="35"/>
      <c r="B140" s="35"/>
      <c r="C140" s="35"/>
      <c r="D140" s="36"/>
      <c r="E140" s="37"/>
      <c r="F140" s="38"/>
      <c r="G140" s="39"/>
      <c r="H140" s="39"/>
    </row>
    <row r="141" spans="1:8" s="5" customFormat="1" ht="15">
      <c r="A141" s="35"/>
      <c r="B141" s="35"/>
      <c r="C141" s="35"/>
      <c r="D141" s="36"/>
      <c r="E141" s="37"/>
      <c r="F141" s="38"/>
      <c r="G141" s="39"/>
      <c r="H141" s="39"/>
    </row>
    <row r="142" spans="1:8" s="5" customFormat="1" ht="15">
      <c r="A142" s="35"/>
      <c r="B142" s="35"/>
      <c r="C142" s="35"/>
      <c r="D142" s="36"/>
      <c r="E142" s="37"/>
      <c r="F142" s="38"/>
      <c r="G142" s="39"/>
      <c r="H142" s="39"/>
    </row>
    <row r="143" spans="1:8" s="5" customFormat="1" ht="15">
      <c r="A143" s="35"/>
      <c r="B143" s="35"/>
      <c r="C143" s="35"/>
      <c r="D143" s="36"/>
      <c r="E143" s="37"/>
      <c r="F143" s="38"/>
      <c r="G143" s="39"/>
      <c r="H143" s="39"/>
    </row>
    <row r="144" spans="1:8" s="5" customFormat="1" ht="15">
      <c r="A144" s="35"/>
      <c r="B144" s="35"/>
      <c r="C144" s="35"/>
      <c r="D144" s="36"/>
      <c r="E144" s="37"/>
      <c r="F144" s="38"/>
      <c r="G144" s="39"/>
      <c r="H144" s="39"/>
    </row>
    <row r="145" spans="1:8" s="5" customFormat="1" ht="15">
      <c r="A145" s="35"/>
      <c r="B145" s="35"/>
      <c r="C145" s="35"/>
      <c r="D145" s="36"/>
      <c r="E145" s="37"/>
      <c r="F145" s="38"/>
      <c r="G145" s="39"/>
      <c r="H145" s="39"/>
    </row>
    <row r="146" spans="1:8" s="5" customFormat="1" ht="15">
      <c r="A146" s="35"/>
      <c r="B146" s="35"/>
      <c r="C146" s="35"/>
      <c r="D146" s="36"/>
      <c r="E146" s="37"/>
      <c r="F146" s="38"/>
      <c r="G146" s="39"/>
      <c r="H146" s="39"/>
    </row>
    <row r="147" spans="1:8" s="5" customFormat="1" ht="15">
      <c r="A147" s="35"/>
      <c r="B147" s="35"/>
      <c r="C147" s="35"/>
      <c r="D147" s="36"/>
      <c r="E147" s="37"/>
      <c r="F147" s="38"/>
      <c r="G147" s="39"/>
      <c r="H147" s="39"/>
    </row>
    <row r="148" spans="1:8" s="5" customFormat="1" ht="15">
      <c r="A148" s="35"/>
      <c r="B148" s="35"/>
      <c r="C148" s="35"/>
      <c r="D148" s="36"/>
      <c r="E148" s="37"/>
      <c r="F148" s="38"/>
      <c r="G148" s="39"/>
      <c r="H148" s="39"/>
    </row>
    <row r="149" spans="1:8" s="5" customFormat="1" ht="15">
      <c r="A149" s="35"/>
      <c r="B149" s="35"/>
      <c r="C149" s="35"/>
      <c r="D149" s="36"/>
      <c r="E149" s="37"/>
      <c r="F149" s="38"/>
      <c r="G149" s="39"/>
      <c r="H149" s="39"/>
    </row>
    <row r="150" spans="1:8" s="5" customFormat="1" ht="15">
      <c r="A150" s="35"/>
      <c r="B150" s="35"/>
      <c r="C150" s="35"/>
      <c r="D150" s="36"/>
      <c r="E150" s="37"/>
      <c r="F150" s="38"/>
      <c r="G150" s="39"/>
      <c r="H150" s="39"/>
    </row>
    <row r="151" spans="1:8" s="5" customFormat="1" ht="15">
      <c r="A151" s="35"/>
      <c r="B151" s="35"/>
      <c r="C151" s="35"/>
      <c r="D151" s="36"/>
      <c r="E151" s="37"/>
      <c r="F151" s="38"/>
      <c r="G151" s="39"/>
      <c r="H151" s="39"/>
    </row>
    <row r="152" spans="1:8" s="5" customFormat="1" ht="15">
      <c r="A152" s="35"/>
      <c r="B152" s="35"/>
      <c r="C152" s="35"/>
      <c r="D152" s="36"/>
      <c r="E152" s="37"/>
      <c r="F152" s="38"/>
      <c r="G152" s="39"/>
      <c r="H152" s="39"/>
    </row>
    <row r="153" spans="1:8" s="5" customFormat="1" ht="15">
      <c r="A153" s="35"/>
      <c r="B153" s="35"/>
      <c r="C153" s="35"/>
      <c r="D153" s="36"/>
      <c r="E153" s="37"/>
      <c r="F153" s="38"/>
      <c r="G153" s="39"/>
      <c r="H153" s="39"/>
    </row>
    <row r="154" spans="1:8" s="5" customFormat="1" ht="15">
      <c r="A154" s="35"/>
      <c r="B154" s="35"/>
      <c r="C154" s="35"/>
      <c r="D154" s="36"/>
      <c r="E154" s="37"/>
      <c r="F154" s="38"/>
      <c r="G154" s="39"/>
      <c r="H154" s="39"/>
    </row>
    <row r="155" spans="1:8" s="5" customFormat="1" ht="15">
      <c r="A155" s="35"/>
      <c r="B155" s="35"/>
      <c r="C155" s="35"/>
      <c r="D155" s="36"/>
      <c r="E155" s="37"/>
      <c r="F155" s="38"/>
      <c r="G155" s="39"/>
      <c r="H155" s="39"/>
    </row>
    <row r="156" spans="1:8" s="5" customFormat="1" ht="15">
      <c r="A156" s="35"/>
      <c r="B156" s="35"/>
      <c r="C156" s="35"/>
      <c r="D156" s="36"/>
      <c r="E156" s="37"/>
      <c r="F156" s="38"/>
      <c r="G156" s="39"/>
      <c r="H156" s="39"/>
    </row>
    <row r="157" spans="1:8" s="5" customFormat="1" ht="15">
      <c r="A157" s="35"/>
      <c r="B157" s="35"/>
      <c r="C157" s="35"/>
      <c r="D157" s="36"/>
      <c r="E157" s="37"/>
      <c r="F157" s="38"/>
      <c r="G157" s="39"/>
      <c r="H157" s="39"/>
    </row>
    <row r="158" spans="1:8" s="5" customFormat="1" ht="15">
      <c r="A158" s="35"/>
      <c r="B158" s="35"/>
      <c r="C158" s="35"/>
      <c r="D158" s="36"/>
      <c r="E158" s="37"/>
      <c r="F158" s="38"/>
      <c r="G158" s="39"/>
      <c r="H158" s="39"/>
    </row>
    <row r="159" spans="1:8" s="5" customFormat="1" ht="15">
      <c r="A159" s="35"/>
      <c r="B159" s="35"/>
      <c r="C159" s="35"/>
      <c r="D159" s="36"/>
      <c r="E159" s="37"/>
      <c r="F159" s="38"/>
      <c r="G159" s="39"/>
      <c r="H159" s="39"/>
    </row>
    <row r="160" spans="1:8" s="5" customFormat="1" ht="15">
      <c r="A160" s="35"/>
      <c r="B160" s="35"/>
      <c r="C160" s="35"/>
      <c r="D160" s="36"/>
      <c r="E160" s="37"/>
      <c r="F160" s="38"/>
      <c r="G160" s="39"/>
      <c r="H160" s="39"/>
    </row>
    <row r="161" spans="1:8" s="5" customFormat="1" ht="15">
      <c r="A161" s="35"/>
      <c r="B161" s="35"/>
      <c r="C161" s="35"/>
      <c r="D161" s="36"/>
      <c r="E161" s="37"/>
      <c r="F161" s="38"/>
      <c r="G161" s="39"/>
      <c r="H161" s="39"/>
    </row>
    <row r="162" spans="1:8" s="5" customFormat="1" ht="15">
      <c r="A162" s="35"/>
      <c r="B162" s="35"/>
      <c r="C162" s="35"/>
      <c r="D162" s="36"/>
      <c r="E162" s="37"/>
      <c r="F162" s="38"/>
      <c r="G162" s="39"/>
      <c r="H162" s="39"/>
    </row>
    <row r="163" spans="1:8" s="5" customFormat="1" ht="15">
      <c r="A163" s="35"/>
      <c r="B163" s="35"/>
      <c r="C163" s="35"/>
      <c r="D163" s="36"/>
      <c r="E163" s="37"/>
      <c r="F163" s="38"/>
      <c r="G163" s="39"/>
      <c r="H163" s="39"/>
    </row>
    <row r="164" spans="1:8" s="5" customFormat="1" ht="15">
      <c r="A164" s="35"/>
      <c r="B164" s="35"/>
      <c r="C164" s="35"/>
      <c r="D164" s="36"/>
      <c r="E164" s="37"/>
      <c r="F164" s="38"/>
      <c r="G164" s="39"/>
      <c r="H164" s="39"/>
    </row>
    <row r="165" spans="1:8" s="5" customFormat="1" ht="15">
      <c r="A165" s="35"/>
      <c r="B165" s="35"/>
      <c r="C165" s="35"/>
      <c r="D165" s="36"/>
      <c r="E165" s="37"/>
      <c r="F165" s="38"/>
      <c r="G165" s="39"/>
      <c r="H165" s="39"/>
    </row>
    <row r="166" spans="1:8" s="5" customFormat="1" ht="15">
      <c r="A166" s="35"/>
      <c r="B166" s="35"/>
      <c r="C166" s="35"/>
      <c r="D166" s="36"/>
      <c r="E166" s="37"/>
      <c r="F166" s="38"/>
      <c r="G166" s="39"/>
      <c r="H166" s="39"/>
    </row>
    <row r="167" spans="1:8" s="5" customFormat="1" ht="15">
      <c r="A167" s="35"/>
      <c r="B167" s="35"/>
      <c r="C167" s="35"/>
      <c r="D167" s="36"/>
      <c r="E167" s="37"/>
      <c r="F167" s="38"/>
      <c r="G167" s="39"/>
      <c r="H167" s="39"/>
    </row>
    <row r="168" spans="1:8" s="5" customFormat="1" ht="15">
      <c r="A168" s="35"/>
      <c r="B168" s="35"/>
      <c r="C168" s="35"/>
      <c r="D168" s="36"/>
      <c r="E168" s="37"/>
      <c r="F168" s="38"/>
      <c r="G168" s="39"/>
      <c r="H168" s="39"/>
    </row>
    <row r="169" spans="1:8" s="5" customFormat="1" ht="15">
      <c r="A169" s="35"/>
      <c r="B169" s="35"/>
      <c r="C169" s="35"/>
      <c r="D169" s="36"/>
      <c r="E169" s="37"/>
      <c r="F169" s="38"/>
      <c r="G169" s="39"/>
      <c r="H169" s="39"/>
    </row>
    <row r="170" spans="1:8" s="5" customFormat="1" ht="15">
      <c r="A170" s="35"/>
      <c r="B170" s="35"/>
      <c r="C170" s="35"/>
      <c r="D170" s="36"/>
      <c r="E170" s="37"/>
      <c r="F170" s="38"/>
      <c r="G170" s="39"/>
      <c r="H170" s="39"/>
    </row>
    <row r="171" spans="1:8" s="5" customFormat="1" ht="15">
      <c r="A171" s="35"/>
      <c r="B171" s="35"/>
      <c r="C171" s="35"/>
      <c r="D171" s="36"/>
      <c r="E171" s="37"/>
      <c r="F171" s="38"/>
      <c r="G171" s="39"/>
      <c r="H171" s="39"/>
    </row>
    <row r="172" spans="1:8" s="5" customFormat="1" ht="15">
      <c r="A172" s="35"/>
      <c r="B172" s="35"/>
      <c r="C172" s="35"/>
      <c r="D172" s="36"/>
      <c r="E172" s="37"/>
      <c r="F172" s="38"/>
      <c r="G172" s="39"/>
      <c r="H172" s="39"/>
    </row>
    <row r="173" spans="1:8" s="5" customFormat="1" ht="15">
      <c r="A173" s="35"/>
      <c r="B173" s="35"/>
      <c r="C173" s="35"/>
      <c r="D173" s="36"/>
      <c r="E173" s="37"/>
      <c r="F173" s="38"/>
      <c r="G173" s="39"/>
      <c r="H173" s="39"/>
    </row>
    <row r="174" spans="1:8" s="5" customFormat="1" ht="15">
      <c r="A174" s="35"/>
      <c r="B174" s="35"/>
      <c r="C174" s="35"/>
      <c r="D174" s="36"/>
      <c r="E174" s="37"/>
      <c r="F174" s="38"/>
      <c r="G174" s="39"/>
      <c r="H174" s="39"/>
    </row>
    <row r="175" spans="1:8" s="5" customFormat="1" ht="15">
      <c r="A175" s="35"/>
      <c r="B175" s="35"/>
      <c r="C175" s="35"/>
      <c r="D175" s="36"/>
      <c r="E175" s="37"/>
      <c r="F175" s="38"/>
      <c r="G175" s="39"/>
      <c r="H175" s="39"/>
    </row>
    <row r="176" spans="1:8" s="5" customFormat="1" ht="15">
      <c r="A176" s="35"/>
      <c r="B176" s="35"/>
      <c r="C176" s="35"/>
      <c r="D176" s="36"/>
      <c r="E176" s="37"/>
      <c r="F176" s="38"/>
      <c r="G176" s="39"/>
      <c r="H176" s="39"/>
    </row>
    <row r="177" spans="1:8" s="5" customFormat="1" ht="15">
      <c r="A177" s="35"/>
      <c r="B177" s="35"/>
      <c r="C177" s="35"/>
      <c r="D177" s="36"/>
      <c r="E177" s="37"/>
      <c r="F177" s="38"/>
      <c r="G177" s="39"/>
      <c r="H177" s="39"/>
    </row>
    <row r="178" spans="1:8" s="5" customFormat="1" ht="15">
      <c r="A178" s="35"/>
      <c r="B178" s="35"/>
      <c r="C178" s="35"/>
      <c r="D178" s="36"/>
      <c r="E178" s="37"/>
      <c r="F178" s="38"/>
      <c r="G178" s="39"/>
      <c r="H178" s="39"/>
    </row>
    <row r="179" spans="1:8" s="5" customFormat="1" ht="15">
      <c r="A179" s="35"/>
      <c r="B179" s="35"/>
      <c r="C179" s="35"/>
      <c r="D179" s="36"/>
      <c r="E179" s="37"/>
      <c r="F179" s="38"/>
      <c r="G179" s="39"/>
      <c r="H179" s="39"/>
    </row>
    <row r="180" spans="1:8" s="5" customFormat="1" ht="15">
      <c r="A180" s="35"/>
      <c r="B180" s="35"/>
      <c r="C180" s="35"/>
      <c r="D180" s="36"/>
      <c r="E180" s="37"/>
      <c r="F180" s="38"/>
      <c r="G180" s="39"/>
      <c r="H180" s="39"/>
    </row>
    <row r="181" spans="1:8" s="5" customFormat="1" ht="15">
      <c r="A181" s="35"/>
      <c r="B181" s="35"/>
      <c r="C181" s="35"/>
      <c r="D181" s="36"/>
      <c r="E181" s="37"/>
      <c r="F181" s="38"/>
      <c r="G181" s="39"/>
      <c r="H181" s="39"/>
    </row>
    <row r="182" spans="1:8" s="5" customFormat="1" ht="15">
      <c r="A182" s="35"/>
      <c r="B182" s="35"/>
      <c r="C182" s="35"/>
      <c r="D182" s="36"/>
      <c r="E182" s="37"/>
      <c r="F182" s="38"/>
      <c r="G182" s="39"/>
      <c r="H182" s="39"/>
    </row>
    <row r="183" spans="1:8" s="5" customFormat="1" ht="15">
      <c r="A183" s="35"/>
      <c r="B183" s="35"/>
      <c r="C183" s="35"/>
      <c r="D183" s="36"/>
      <c r="E183" s="37"/>
      <c r="F183" s="38"/>
      <c r="G183" s="39"/>
      <c r="H183" s="39"/>
    </row>
    <row r="184" spans="1:8" s="5" customFormat="1" ht="15">
      <c r="A184" s="35"/>
      <c r="B184" s="35"/>
      <c r="C184" s="35"/>
      <c r="D184" s="36"/>
      <c r="E184" s="37"/>
      <c r="F184" s="38"/>
      <c r="G184" s="39"/>
      <c r="H184" s="39"/>
    </row>
    <row r="185" spans="1:8" s="5" customFormat="1" ht="15">
      <c r="A185" s="35"/>
      <c r="B185" s="35"/>
      <c r="C185" s="35"/>
      <c r="D185" s="36"/>
      <c r="E185" s="37"/>
      <c r="F185" s="38"/>
      <c r="G185" s="39"/>
      <c r="H185" s="39"/>
    </row>
    <row r="186" spans="1:8" s="5" customFormat="1" ht="15">
      <c r="A186" s="35"/>
      <c r="B186" s="35"/>
      <c r="C186" s="35"/>
      <c r="D186" s="36"/>
      <c r="E186" s="37"/>
      <c r="F186" s="38"/>
      <c r="G186" s="39"/>
      <c r="H186" s="39"/>
    </row>
    <row r="187" spans="1:8" s="5" customFormat="1" ht="15">
      <c r="A187" s="35"/>
      <c r="B187" s="35"/>
      <c r="C187" s="35"/>
      <c r="D187" s="36"/>
      <c r="E187" s="37"/>
      <c r="F187" s="38"/>
      <c r="G187" s="39"/>
      <c r="H187" s="39"/>
    </row>
    <row r="188" spans="1:8" s="5" customFormat="1" ht="15">
      <c r="A188" s="35"/>
      <c r="B188" s="35"/>
      <c r="C188" s="35"/>
      <c r="D188" s="36"/>
      <c r="E188" s="37"/>
      <c r="F188" s="38"/>
      <c r="G188" s="39"/>
      <c r="H188" s="39"/>
    </row>
    <row r="189" spans="1:8" s="5" customFormat="1" ht="15">
      <c r="A189" s="35"/>
      <c r="B189" s="35"/>
      <c r="C189" s="35"/>
      <c r="D189" s="36"/>
      <c r="E189" s="37"/>
      <c r="F189" s="38"/>
      <c r="G189" s="39"/>
      <c r="H189" s="39"/>
    </row>
    <row r="190" spans="1:8" s="5" customFormat="1" ht="15">
      <c r="A190" s="35"/>
      <c r="B190" s="35"/>
      <c r="C190" s="35"/>
      <c r="D190" s="36"/>
      <c r="E190" s="37"/>
      <c r="F190" s="38"/>
      <c r="G190" s="39"/>
      <c r="H190" s="39"/>
    </row>
    <row r="191" spans="1:8" s="5" customFormat="1" ht="15">
      <c r="A191" s="35"/>
      <c r="B191" s="35"/>
      <c r="C191" s="35"/>
      <c r="D191" s="36"/>
      <c r="E191" s="37"/>
      <c r="F191" s="38"/>
      <c r="G191" s="39"/>
      <c r="H191" s="39"/>
    </row>
    <row r="192" spans="1:8" s="5" customFormat="1" ht="15">
      <c r="A192" s="35"/>
      <c r="B192" s="35"/>
      <c r="C192" s="35"/>
      <c r="D192" s="36"/>
      <c r="E192" s="37"/>
      <c r="F192" s="38"/>
      <c r="G192" s="39"/>
      <c r="H192" s="39"/>
    </row>
    <row r="193" spans="1:8" s="5" customFormat="1" ht="15">
      <c r="A193" s="35"/>
      <c r="B193" s="35"/>
      <c r="C193" s="35"/>
      <c r="D193" s="36"/>
      <c r="E193" s="37"/>
      <c r="F193" s="38"/>
      <c r="G193" s="39"/>
      <c r="H193" s="39"/>
    </row>
  </sheetData>
  <sheetProtection sheet="1"/>
  <mergeCells count="2">
    <mergeCell ref="A4:B4"/>
    <mergeCell ref="D4:H4"/>
  </mergeCells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2013-05-11T14:31:58Z</dcterms:created>
  <dcterms:modified xsi:type="dcterms:W3CDTF">2013-05-11T14:31:58Z</dcterms:modified>
  <cp:category/>
  <cp:version/>
  <cp:contentType/>
  <cp:contentStatus/>
</cp:coreProperties>
</file>